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filterPrivacy="1"/>
  <xr:revisionPtr revIDLastSave="0" documentId="13_ncr:1_{D4704770-4EB8-4667-9280-418E4F90E174}" xr6:coauthVersionLast="36" xr6:coauthVersionMax="36" xr10:uidLastSave="{00000000-0000-0000-0000-000000000000}"/>
  <bookViews>
    <workbookView xWindow="0" yWindow="0" windowWidth="20490" windowHeight="6705" xr2:uid="{00000000-000D-0000-FFFF-FFFF00000000}"/>
  </bookViews>
  <sheets>
    <sheet name="入力用様式（関数あり）" sheetId="10" r:id="rId1"/>
  </sheets>
  <definedNames>
    <definedName name="_xlnm.Print_Area" localSheetId="0">'入力用様式（関数あり）'!$A$1:$AI$66</definedName>
    <definedName name="_xlnm.Print_Titles" localSheetId="0">'入力用様式（関数あり）'!$11:$11</definedName>
  </definedNames>
  <calcPr calcId="191029"/>
</workbook>
</file>

<file path=xl/calcChain.xml><?xml version="1.0" encoding="utf-8"?>
<calcChain xmlns="http://schemas.openxmlformats.org/spreadsheetml/2006/main">
  <c r="AA1" i="10" l="1"/>
  <c r="AC1" i="10"/>
  <c r="AG21" i="10"/>
  <c r="AK21" i="10"/>
  <c r="AE1" i="10" s="1"/>
  <c r="C22" i="10"/>
  <c r="AG22" i="10"/>
  <c r="AK22" i="10"/>
  <c r="AL22" i="10"/>
  <c r="AG23" i="10"/>
  <c r="AD28" i="10" s="1"/>
  <c r="AK28" i="10" s="1"/>
  <c r="AK24" i="10" s="1"/>
  <c r="AL23" i="10"/>
  <c r="AG24" i="10"/>
  <c r="AK8" i="10" s="1"/>
  <c r="AI1" i="10" s="1"/>
  <c r="AL24" i="10"/>
  <c r="AK25" i="10"/>
  <c r="AL25" i="10"/>
  <c r="AL27" i="10"/>
  <c r="AL28" i="10"/>
  <c r="AK31" i="10"/>
  <c r="AL31" i="10"/>
  <c r="AL32" i="10"/>
  <c r="C33" i="10"/>
  <c r="AG33" i="10"/>
  <c r="AK33" i="10"/>
  <c r="AL33" i="10"/>
  <c r="C34" i="10"/>
  <c r="AG34" i="10"/>
  <c r="AD39" i="10" s="1"/>
  <c r="AK39" i="10" s="1"/>
  <c r="AL34" i="10"/>
  <c r="C35" i="10"/>
  <c r="AG35" i="10"/>
  <c r="AL35" i="10"/>
  <c r="C36" i="10"/>
  <c r="F36" i="10"/>
  <c r="AK36" i="10"/>
  <c r="AL36" i="10"/>
  <c r="F37" i="10"/>
  <c r="F38" i="10"/>
  <c r="U38" i="10"/>
  <c r="AL38" i="10"/>
  <c r="F39" i="10"/>
  <c r="J39" i="10"/>
  <c r="U39" i="10"/>
  <c r="AL39" i="10"/>
  <c r="F40" i="10"/>
  <c r="K40" i="10"/>
  <c r="AK42" i="10"/>
  <c r="AL42" i="10"/>
  <c r="AL43" i="10"/>
  <c r="C44" i="10"/>
  <c r="AG44" i="10"/>
  <c r="AK44" i="10"/>
  <c r="AL44" i="10"/>
  <c r="C45" i="10"/>
  <c r="AG45" i="10"/>
  <c r="AD50" i="10" s="1"/>
  <c r="AK50" i="10" s="1"/>
  <c r="AK45" i="10" s="1"/>
  <c r="AE60" i="10" s="1"/>
  <c r="AL45" i="10"/>
  <c r="C46" i="10"/>
  <c r="AG46" i="10"/>
  <c r="AL46" i="10"/>
  <c r="C47" i="10"/>
  <c r="F47" i="10"/>
  <c r="AK47" i="10"/>
  <c r="AL47" i="10"/>
  <c r="F48" i="10"/>
  <c r="F49" i="10"/>
  <c r="U49" i="10"/>
  <c r="AD49" i="10"/>
  <c r="AL49" i="10"/>
  <c r="F50" i="10"/>
  <c r="J50" i="10"/>
  <c r="U50" i="10"/>
  <c r="AL50" i="10"/>
  <c r="F51" i="10"/>
  <c r="K51" i="10"/>
  <c r="AK53" i="10"/>
  <c r="AL53" i="10"/>
  <c r="AL54" i="10"/>
  <c r="AK60" i="10"/>
  <c r="AD38" i="10" l="1"/>
  <c r="AK62" i="10"/>
  <c r="AD27" i="10"/>
  <c r="AK23" i="10" s="1"/>
  <c r="AK34" i="10"/>
  <c r="U60" i="10" s="1"/>
  <c r="AK35" i="10"/>
  <c r="AK38" i="10"/>
  <c r="P60" i="10" s="1"/>
  <c r="AK27" i="10"/>
  <c r="F60" i="10" s="1"/>
  <c r="AK49" i="10"/>
  <c r="Z60" i="10" s="1"/>
  <c r="AK46" i="10"/>
  <c r="AK7" i="10" l="1"/>
  <c r="AG1" i="10" s="1"/>
  <c r="AK6" i="10"/>
  <c r="AK4" i="10"/>
  <c r="K60" i="10"/>
  <c r="AK61" i="10"/>
  <c r="AK5" i="10"/>
  <c r="A65" i="10" l="1"/>
</calcChain>
</file>

<file path=xl/sharedStrings.xml><?xml version="1.0" encoding="utf-8"?>
<sst xmlns="http://schemas.openxmlformats.org/spreadsheetml/2006/main" count="103" uniqueCount="89">
  <si>
    <t>居宅介護支援における特定事業所集中減算報告書</t>
    <rPh sb="0" eb="2">
      <t>キョタク</t>
    </rPh>
    <rPh sb="2" eb="4">
      <t>カイゴ</t>
    </rPh>
    <rPh sb="4" eb="6">
      <t>シエン</t>
    </rPh>
    <rPh sb="10" eb="12">
      <t>トクテイ</t>
    </rPh>
    <rPh sb="12" eb="15">
      <t>ジギョウショ</t>
    </rPh>
    <rPh sb="15" eb="17">
      <t>シュウチュウ</t>
    </rPh>
    <rPh sb="17" eb="19">
      <t>ゲンサン</t>
    </rPh>
    <rPh sb="19" eb="22">
      <t>ホウコクショ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</si>
  <si>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</si>
  <si>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</si>
  <si>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</si>
  <si>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届出者</t>
    <rPh sb="0" eb="2">
      <t>トドケデ</t>
    </rPh>
    <rPh sb="2" eb="3">
      <t>シャ</t>
    </rPh>
    <phoneticPr fontId="2"/>
  </si>
  <si>
    <t>法人の名称</t>
    <rPh sb="0" eb="2">
      <t>ホウジン</t>
    </rPh>
    <rPh sb="3" eb="5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</si>
  <si>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</si>
  <si>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事業所番号</t>
    <rPh sb="0" eb="3">
      <t>ジギョウショ</t>
    </rPh>
    <rPh sb="3" eb="5">
      <t>バンゴウ</t>
    </rPh>
    <phoneticPr fontId="2"/>
  </si>
  <si>
    <t>事業所名称</t>
    <rPh sb="0" eb="3">
      <t>ジギョウショ</t>
    </rPh>
    <rPh sb="3" eb="5">
      <t>メイショウ</t>
    </rPh>
    <phoneticPr fontId="2"/>
  </si>
  <si>
    <t>判定期間</t>
    <rPh sb="0" eb="2">
      <t>ハンテイ</t>
    </rPh>
    <rPh sb="2" eb="4">
      <t>キカン</t>
    </rPh>
    <phoneticPr fontId="2"/>
  </si>
  <si>
    <t>年度</t>
    <rPh sb="0" eb="2">
      <t>ネンド</t>
    </rPh>
    <phoneticPr fontId="2"/>
  </si>
  <si>
    <t>前期</t>
    <rPh sb="0" eb="2">
      <t>ゼンキ</t>
    </rPh>
    <phoneticPr fontId="2"/>
  </si>
  <si>
    <t>後期</t>
    <rPh sb="0" eb="2">
      <t>コウキ</t>
    </rPh>
    <phoneticPr fontId="2"/>
  </si>
  <si>
    <t>3月</t>
    <rPh sb="1" eb="2">
      <t>ガツ</t>
    </rPh>
    <phoneticPr fontId="2"/>
  </si>
  <si>
    <t>9月</t>
    <rPh sb="1" eb="2">
      <t>ガツ</t>
    </rPh>
    <phoneticPr fontId="2"/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</si>
  <si>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</si>
  <si>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</si>
  <si>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</si>
  <si>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</si>
  <si>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</si>
  <si>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10月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</si>
  <si>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</si>
  <si>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</si>
  <si>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1月</t>
    <rPh sb="1" eb="2">
      <t>ガツ</t>
    </rPh>
    <phoneticPr fontId="2"/>
  </si>
  <si>
    <t>2月</t>
    <rPh sb="1" eb="2">
      <t>ガツ</t>
    </rPh>
    <phoneticPr fontId="2"/>
  </si>
  <si>
    <t>計</t>
    <rPh sb="0" eb="1">
      <t>ケイ</t>
    </rPh>
    <phoneticPr fontId="2"/>
  </si>
  <si>
    <t>訪問介護</t>
    <rPh sb="0" eb="2">
      <t>ホウモン</t>
    </rPh>
    <rPh sb="2" eb="4">
      <t>カイゴ</t>
    </rPh>
    <phoneticPr fontId="2"/>
  </si>
  <si>
    <t>うち、紹介率最高法人を位置付けた計画数</t>
    <rPh sb="3" eb="5">
      <t>ショウカイ</t>
    </rPh>
    <rPh sb="5" eb="6">
      <t>リツ</t>
    </rPh>
    <rPh sb="6" eb="8">
      <t>サイコウ</t>
    </rPh>
    <rPh sb="8" eb="10">
      <t>ホウジン</t>
    </rPh>
    <rPh sb="11" eb="14">
      <t>イチヅ</t>
    </rPh>
    <rPh sb="16" eb="18">
      <t>ケイカク</t>
    </rPh>
    <rPh sb="18" eb="19">
      <t>スウ</t>
    </rPh>
    <phoneticPr fontId="2"/>
  </si>
  <si>
    <t>法人名</t>
    <rPh sb="0" eb="2">
      <t>ホウジン</t>
    </rPh>
    <rPh sb="2" eb="3">
      <t>メイ</t>
    </rPh>
    <phoneticPr fontId="2"/>
  </si>
  <si>
    <t>○　この書類は、すべての居宅介護支援事業所ごとに作成し、判定期間後の算定期間が終了してから５年間保存してください。</t>
    <rPh sb="4" eb="6">
      <t>ショルイ</t>
    </rPh>
    <rPh sb="12" eb="14">
      <t>キョタク</t>
    </rPh>
    <rPh sb="14" eb="16">
      <t>カイゴ</t>
    </rPh>
    <rPh sb="16" eb="18">
      <t>シエン</t>
    </rPh>
    <rPh sb="18" eb="21">
      <t>ジギョウショ</t>
    </rPh>
    <rPh sb="24" eb="26">
      <t>サクセイ</t>
    </rPh>
    <rPh sb="28" eb="30">
      <t>ハンテイ</t>
    </rPh>
    <rPh sb="30" eb="32">
      <t>キカン</t>
    </rPh>
    <rPh sb="32" eb="33">
      <t>ゴ</t>
    </rPh>
    <rPh sb="34" eb="36">
      <t>サンテイ</t>
    </rPh>
    <rPh sb="36" eb="38">
      <t>キカン</t>
    </rPh>
    <rPh sb="39" eb="41">
      <t>シュウリョウ</t>
    </rPh>
    <rPh sb="46" eb="48">
      <t>ネンカン</t>
    </rPh>
    <rPh sb="48" eb="50">
      <t>ホゾン</t>
    </rPh>
    <phoneticPr fontId="2"/>
  </si>
  <si>
    <t>○　この書類のほか判定の根拠となる書類は、事業所実地指導の際に確認することがあります。</t>
    <rPh sb="4" eb="6">
      <t>ショルイ</t>
    </rPh>
    <rPh sb="9" eb="11">
      <t>ハンテイ</t>
    </rPh>
    <rPh sb="12" eb="14">
      <t>コンキョ</t>
    </rPh>
    <rPh sb="17" eb="19">
      <t>ショルイ</t>
    </rPh>
    <rPh sb="21" eb="24">
      <t>ジギョウショ</t>
    </rPh>
    <rPh sb="24" eb="26">
      <t>ジッチ</t>
    </rPh>
    <rPh sb="26" eb="28">
      <t>シドウ</t>
    </rPh>
    <rPh sb="29" eb="30">
      <t>サイ</t>
    </rPh>
    <rPh sb="31" eb="33">
      <t>カクニン</t>
    </rPh>
    <phoneticPr fontId="2"/>
  </si>
  <si>
    <t>○　欄内に書ききれない項目がある場合、別紙を追加してわかりやすく記載してください。</t>
    <rPh sb="2" eb="4">
      <t>ランナイ</t>
    </rPh>
    <rPh sb="5" eb="6">
      <t>カ</t>
    </rPh>
    <rPh sb="11" eb="13">
      <t>コウモク</t>
    </rPh>
    <rPh sb="16" eb="18">
      <t>バアイ</t>
    </rPh>
    <rPh sb="19" eb="21">
      <t>ベッシ</t>
    </rPh>
    <rPh sb="22" eb="24">
      <t>ツイカ</t>
    </rPh>
    <rPh sb="32" eb="34">
      <t>キサイ</t>
    </rPh>
    <phoneticPr fontId="2"/>
  </si>
  <si>
    <t>法人所在地</t>
    <rPh sb="0" eb="2">
      <t>ホウジン</t>
    </rPh>
    <rPh sb="2" eb="5">
      <t>ショザイチ</t>
    </rPh>
    <phoneticPr fontId="2"/>
  </si>
  <si>
    <t>紹介率</t>
    <rPh sb="0" eb="3">
      <t>ショウカイリツ</t>
    </rPh>
    <phoneticPr fontId="2"/>
  </si>
  <si>
    <t>届出担当者</t>
    <rPh sb="0" eb="2">
      <t>トドケデ</t>
    </rPh>
    <rPh sb="2" eb="5">
      <t>タントウシャ</t>
    </rPh>
    <phoneticPr fontId="2"/>
  </si>
  <si>
    <t>連絡先TEL</t>
    <rPh sb="0" eb="3">
      <t>レンラクサキ</t>
    </rPh>
    <phoneticPr fontId="2"/>
  </si>
  <si>
    <t>印</t>
    <rPh sb="0" eb="1">
      <t>イン</t>
    </rPh>
    <phoneticPr fontId="2"/>
  </si>
  <si>
    <t>（</t>
    <phoneticPr fontId="2"/>
  </si>
  <si>
    <t>前期　・　後期</t>
    <phoneticPr fontId="2"/>
  </si>
  <si>
    <t>）</t>
    <phoneticPr fontId="2"/>
  </si>
  <si>
    <t>事業所において給付管理した計画の総数（要介護１～５）</t>
    <rPh sb="0" eb="3">
      <t>ジギョウショ</t>
    </rPh>
    <rPh sb="7" eb="9">
      <t>キュウフ</t>
    </rPh>
    <rPh sb="9" eb="11">
      <t>カンリ</t>
    </rPh>
    <rPh sb="13" eb="15">
      <t>ケイカク</t>
    </rPh>
    <rPh sb="16" eb="18">
      <t>ソウスウ</t>
    </rPh>
    <rPh sb="19" eb="22">
      <t>ヨウカイゴ</t>
    </rPh>
    <phoneticPr fontId="2"/>
  </si>
  <si>
    <t>(A)</t>
    <phoneticPr fontId="2"/>
  </si>
  <si>
    <t>(B)</t>
    <phoneticPr fontId="2"/>
  </si>
  <si>
    <t>(C)</t>
    <phoneticPr fontId="2"/>
  </si>
  <si>
    <t>紹介率
最高法人</t>
    <rPh sb="0" eb="3">
      <t>ショウカイリツ</t>
    </rPh>
    <rPh sb="4" eb="6">
      <t>サイコウ</t>
    </rPh>
    <rPh sb="6" eb="8">
      <t>ホウジン</t>
    </rPh>
    <phoneticPr fontId="2"/>
  </si>
  <si>
    <t>％</t>
    <phoneticPr fontId="2"/>
  </si>
  <si>
    <t>うち、判定から控除すべき正当な理由がある計画数</t>
    <rPh sb="3" eb="5">
      <t>ハンテイ</t>
    </rPh>
    <rPh sb="7" eb="9">
      <t>コウジョ</t>
    </rPh>
    <rPh sb="12" eb="14">
      <t>セイトウ</t>
    </rPh>
    <rPh sb="15" eb="17">
      <t>リユウ</t>
    </rPh>
    <rPh sb="20" eb="23">
      <t>ケイカクスウ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</si>
  <si>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</si>
  <si>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（様式）</t>
    <rPh sb="1" eb="3">
      <t>ヨウシキ</t>
    </rPh>
    <phoneticPr fontId="2"/>
  </si>
  <si>
    <t>(Ｃ)欄の内訳</t>
    <rPh sb="3" eb="4">
      <t>ラン</t>
    </rPh>
    <rPh sb="5" eb="7">
      <t>ウチワケ</t>
    </rPh>
    <phoneticPr fontId="2"/>
  </si>
  <si>
    <t>通常の事業の実施地域</t>
    <rPh sb="0" eb="2">
      <t>ツウジョウ</t>
    </rPh>
    <rPh sb="3" eb="5">
      <t>ジギョウ</t>
    </rPh>
    <rPh sb="6" eb="8">
      <t>ジッシ</t>
    </rPh>
    <rPh sb="8" eb="10">
      <t>チイキ</t>
    </rPh>
    <phoneticPr fontId="2"/>
  </si>
  <si>
    <t>Ⅰ</t>
    <phoneticPr fontId="2"/>
  </si>
  <si>
    <t>Ⅱ</t>
    <phoneticPr fontId="2"/>
  </si>
  <si>
    <t>Ⅲ</t>
    <phoneticPr fontId="2"/>
  </si>
  <si>
    <t>Ⅳ</t>
    <phoneticPr fontId="2"/>
  </si>
  <si>
    <t>Ⅴ・Ⅵ</t>
    <phoneticPr fontId="2"/>
  </si>
  <si>
    <t>※本欄記入不要</t>
    <rPh sb="1" eb="3">
      <t>ホンラン</t>
    </rPh>
    <rPh sb="3" eb="5">
      <t>キニュウ</t>
    </rPh>
    <rPh sb="5" eb="7">
      <t>フヨウ</t>
    </rPh>
    <phoneticPr fontId="2"/>
  </si>
  <si>
    <t>※小数点第２位以下四捨五入</t>
    <phoneticPr fontId="2"/>
  </si>
  <si>
    <t>(控除した場合)(B－C)÷A×１００</t>
    <rPh sb="1" eb="3">
      <t>コウジョ</t>
    </rPh>
    <rPh sb="5" eb="7">
      <t>バアイ</t>
    </rPh>
    <phoneticPr fontId="2"/>
  </si>
  <si>
    <t>　 (控除前)　　B÷A×１００</t>
    <phoneticPr fontId="2"/>
  </si>
  <si>
    <t>←正当理由Ⅳに該当　１：する、２：しない</t>
  </si>
  <si>
    <t>←正当理由Ⅲに該当　１：する、２：しない</t>
    <rPh sb="1" eb="3">
      <t>セイトウ</t>
    </rPh>
    <rPh sb="3" eb="5">
      <t>リユウ</t>
    </rPh>
    <rPh sb="7" eb="9">
      <t>ガイトウ</t>
    </rPh>
    <phoneticPr fontId="2"/>
  </si>
  <si>
    <t>←未入力の数</t>
    <rPh sb="1" eb="4">
      <t>ミニュウリョク</t>
    </rPh>
    <rPh sb="5" eb="6">
      <t>カズ</t>
    </rPh>
    <phoneticPr fontId="2"/>
  </si>
  <si>
    <t>←未利用の数</t>
    <rPh sb="1" eb="4">
      <t>ミリヨウ</t>
    </rPh>
    <rPh sb="5" eb="6">
      <t>カズ</t>
    </rPh>
    <phoneticPr fontId="2"/>
  </si>
  <si>
    <t>←対象外の数</t>
    <rPh sb="1" eb="4">
      <t>タイショウガイ</t>
    </rPh>
    <rPh sb="5" eb="6">
      <t>カズ</t>
    </rPh>
    <phoneticPr fontId="2"/>
  </si>
  <si>
    <t>←正当理由Ⅳを適用の数</t>
    <rPh sb="1" eb="3">
      <t>セイトウ</t>
    </rPh>
    <rPh sb="3" eb="5">
      <t>リユウ</t>
    </rPh>
    <rPh sb="7" eb="9">
      <t>テキヨウ</t>
    </rPh>
    <rPh sb="10" eb="11">
      <t>カズ</t>
    </rPh>
    <phoneticPr fontId="2"/>
  </si>
  <si>
    <t>←正当理由Ⅴ又はⅥ</t>
    <rPh sb="1" eb="3">
      <t>セイトウ</t>
    </rPh>
    <rPh sb="3" eb="5">
      <t>リユウ</t>
    </rPh>
    <rPh sb="6" eb="7">
      <t>マタ</t>
    </rPh>
    <phoneticPr fontId="2"/>
  </si>
  <si>
    <t>←本サービス未利用チェック</t>
  </si>
  <si>
    <t>←８割超</t>
  </si>
  <si>
    <t>←８割超の場合サービス名出力</t>
  </si>
  <si>
    <t>←内訳記載した場合：W</t>
  </si>
  <si>
    <t>←実施地域記載した場合：W</t>
    <rPh sb="1" eb="3">
      <t>ジッシ</t>
    </rPh>
    <rPh sb="3" eb="5">
      <t>チイキ</t>
    </rPh>
    <phoneticPr fontId="2"/>
  </si>
  <si>
    <t>←正当理由Ⅳに該当しない８割超の場合：候補</t>
  </si>
  <si>
    <t>←１＝する、２＝しない、０＝未入力</t>
    <rPh sb="14" eb="15">
      <t>ミ</t>
    </rPh>
    <rPh sb="15" eb="17">
      <t>ニュウリョク</t>
    </rPh>
    <phoneticPr fontId="2"/>
  </si>
  <si>
    <t>←給付管理総数超過　０：なし、１：エラー</t>
  </si>
  <si>
    <t>※↓※ＡＬ列太枠内表示原文※↓※</t>
    <rPh sb="5" eb="6">
      <t>レツ</t>
    </rPh>
    <rPh sb="6" eb="8">
      <t>フトワク</t>
    </rPh>
    <rPh sb="8" eb="9">
      <t>ナイ</t>
    </rPh>
    <rPh sb="9" eb="11">
      <t>ヒョウジ</t>
    </rPh>
    <rPh sb="11" eb="13">
      <t>ゲンブン</t>
    </rPh>
    <phoneticPr fontId="2"/>
  </si>
  <si>
    <t>←１以上は正当理由Ⅳに該当しない届出候補</t>
    <rPh sb="2" eb="4">
      <t>イジョウ</t>
    </rPh>
    <rPh sb="5" eb="7">
      <t>セイトウ</t>
    </rPh>
    <rPh sb="7" eb="9">
      <t>リユウ</t>
    </rPh>
    <rPh sb="11" eb="13">
      <t>ガイトウ</t>
    </rPh>
    <rPh sb="16" eb="18">
      <t>トドケデ</t>
    </rPh>
    <rPh sb="18" eb="20">
      <t>コウホ</t>
    </rPh>
    <phoneticPr fontId="2"/>
  </si>
  <si>
    <t>←１以上は給付管理件数超過エラー</t>
    <rPh sb="2" eb="4">
      <t>イジョウ</t>
    </rPh>
    <rPh sb="5" eb="7">
      <t>キュウフ</t>
    </rPh>
    <rPh sb="7" eb="9">
      <t>カンリ</t>
    </rPh>
    <rPh sb="9" eb="11">
      <t>ケンスウ</t>
    </rPh>
    <rPh sb="11" eb="13">
      <t>チョウカ</t>
    </rPh>
    <phoneticPr fontId="2"/>
  </si>
  <si>
    <t>事業所名</t>
    <rPh sb="0" eb="2">
      <t>ジギョウ</t>
    </rPh>
    <rPh sb="2" eb="3">
      <t>ショ</t>
    </rPh>
    <rPh sb="3" eb="4">
      <t>メイ</t>
    </rPh>
    <phoneticPr fontId="2"/>
  </si>
  <si>
    <t>○　紹介率最高法人で最も多く利用した事業所名を「事業所名」欄に記載してください。（複数ある場合は任意の一つ）</t>
    <rPh sb="2" eb="5">
      <t>ショウカイリツ</t>
    </rPh>
    <rPh sb="5" eb="7">
      <t>サイコウ</t>
    </rPh>
    <rPh sb="7" eb="9">
      <t>ホウジン</t>
    </rPh>
    <rPh sb="10" eb="11">
      <t>モット</t>
    </rPh>
    <rPh sb="12" eb="13">
      <t>オオ</t>
    </rPh>
    <rPh sb="14" eb="16">
      <t>リヨウ</t>
    </rPh>
    <rPh sb="18" eb="21">
      <t>ジギョウショ</t>
    </rPh>
    <rPh sb="21" eb="22">
      <t>メイ</t>
    </rPh>
    <rPh sb="24" eb="27">
      <t>ジギョウショ</t>
    </rPh>
    <rPh sb="27" eb="28">
      <t>メイ</t>
    </rPh>
    <rPh sb="29" eb="30">
      <t>ラン</t>
    </rPh>
    <rPh sb="31" eb="33">
      <t>キサイ</t>
    </rPh>
    <rPh sb="41" eb="43">
      <t>フクスウ</t>
    </rPh>
    <rPh sb="45" eb="47">
      <t>バアイ</t>
    </rPh>
    <rPh sb="48" eb="50">
      <t>ニンイ</t>
    </rPh>
    <rPh sb="51" eb="52">
      <t>ヒト</t>
    </rPh>
    <phoneticPr fontId="2"/>
  </si>
  <si>
    <t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t>
    <rPh sb="0" eb="2">
      <t>ジョウキ</t>
    </rPh>
    <rPh sb="5" eb="6">
      <t>ラン</t>
    </rPh>
    <rPh sb="7" eb="9">
      <t>ケイジョウ</t>
    </rPh>
    <rPh sb="12" eb="14">
      <t>ケイカク</t>
    </rPh>
    <rPh sb="17" eb="19">
      <t>バアイ</t>
    </rPh>
    <rPh sb="22" eb="24">
      <t>ジユウ</t>
    </rPh>
    <rPh sb="27" eb="30">
      <t>グタイテキ</t>
    </rPh>
    <rPh sb="31" eb="33">
      <t>ナイヨウ</t>
    </rPh>
    <rPh sb="34" eb="36">
      <t>ウチワケ</t>
    </rPh>
    <rPh sb="36" eb="38">
      <t>ケンスウ</t>
    </rPh>
    <rPh sb="39" eb="41">
      <t>キサイ</t>
    </rPh>
    <rPh sb="49" eb="51">
      <t>ナラ</t>
    </rPh>
    <rPh sb="51" eb="52">
      <t>ケン</t>
    </rPh>
    <rPh sb="53" eb="55">
      <t>ショカン</t>
    </rPh>
    <rPh sb="57" eb="60">
      <t>ジギョウショ</t>
    </rPh>
    <rPh sb="61" eb="62">
      <t>タイ</t>
    </rPh>
    <rPh sb="64" eb="65">
      <t>サダ</t>
    </rPh>
    <rPh sb="67" eb="69">
      <t>トリアツカイ</t>
    </rPh>
    <rPh sb="69" eb="71">
      <t>ツウチ</t>
    </rPh>
    <rPh sb="76" eb="78">
      <t>セイトウ</t>
    </rPh>
    <rPh sb="78" eb="80">
      <t>リユウ</t>
    </rPh>
    <rPh sb="85" eb="86">
      <t>マタ</t>
    </rPh>
    <rPh sb="89" eb="91">
      <t>ガイトウ</t>
    </rPh>
    <phoneticPr fontId="2"/>
  </si>
  <si>
    <t>←８割超かつ正当理由ⅣorⅤ・Ⅵに該当する場合表示</t>
    <phoneticPr fontId="2"/>
  </si>
  <si>
    <t>紹介率８０％超過サービス／実施地域内の件数(手書き)</t>
    <rPh sb="0" eb="2">
      <t>ショウカイ</t>
    </rPh>
    <rPh sb="2" eb="3">
      <t>リツ</t>
    </rPh>
    <rPh sb="6" eb="8">
      <t>チョウカ</t>
    </rPh>
    <rPh sb="13" eb="15">
      <t>ジッシ</t>
    </rPh>
    <rPh sb="15" eb="17">
      <t>チイキ</t>
    </rPh>
    <rPh sb="17" eb="18">
      <t>ナイ</t>
    </rPh>
    <rPh sb="19" eb="21">
      <t>ケンスウ</t>
    </rPh>
    <rPh sb="22" eb="24">
      <t>テガ</t>
    </rPh>
    <phoneticPr fontId="2"/>
  </si>
  <si>
    <t>通所介護（地域密着型通所介護含む）</t>
    <rPh sb="0" eb="2">
      <t>ツウショ</t>
    </rPh>
    <rPh sb="2" eb="4">
      <t>カイゴ</t>
    </rPh>
    <rPh sb="5" eb="7">
      <t>チイキ</t>
    </rPh>
    <rPh sb="7" eb="9">
      <t>ミッチャク</t>
    </rPh>
    <rPh sb="9" eb="10">
      <t>カタ</t>
    </rPh>
    <rPh sb="10" eb="12">
      <t>ツウショ</t>
    </rPh>
    <rPh sb="12" eb="14">
      <t>カイゴ</t>
    </rPh>
    <rPh sb="14" eb="15">
      <t>フク</t>
    </rPh>
    <phoneticPr fontId="2"/>
  </si>
  <si>
    <t>※要確認※　事業所全体の給付管理総数を超えているサービス／月があります</t>
    <rPh sb="1" eb="2">
      <t>ヨウ</t>
    </rPh>
    <rPh sb="2" eb="4">
      <t>カクニン</t>
    </rPh>
    <rPh sb="6" eb="9">
      <t>ジギョウショ</t>
    </rPh>
    <rPh sb="9" eb="11">
      <t>ゼンタイ</t>
    </rPh>
    <rPh sb="12" eb="14">
      <t>キュウフ</t>
    </rPh>
    <rPh sb="14" eb="16">
      <t>カンリ</t>
    </rPh>
    <rPh sb="16" eb="18">
      <t>ソウスウ</t>
    </rPh>
    <rPh sb="19" eb="20">
      <t>コ</t>
    </rPh>
    <rPh sb="29" eb="30">
      <t>ツキ</t>
    </rPh>
    <phoneticPr fontId="2"/>
  </si>
  <si>
    <t>①超過サービスがない or ②正当理由Ⅲに該当 or ③超過サービスが全て正当理由Ⅳに該当の場合、事業所で書類保存してください</t>
    <rPh sb="1" eb="3">
      <t>チョウカ</t>
    </rPh>
    <rPh sb="15" eb="17">
      <t>セイトウ</t>
    </rPh>
    <rPh sb="17" eb="19">
      <t>リユウ</t>
    </rPh>
    <rPh sb="21" eb="23">
      <t>ガイトウ</t>
    </rPh>
    <rPh sb="28" eb="30">
      <t>チョウカ</t>
    </rPh>
    <rPh sb="35" eb="36">
      <t>スベ</t>
    </rPh>
    <rPh sb="37" eb="39">
      <t>セイトウ</t>
    </rPh>
    <rPh sb="39" eb="41">
      <t>リユウ</t>
    </rPh>
    <rPh sb="43" eb="45">
      <t>ガイトウ</t>
    </rPh>
    <rPh sb="46" eb="48">
      <t>バアイ</t>
    </rPh>
    <rPh sb="49" eb="52">
      <t>ジギョウショ</t>
    </rPh>
    <rPh sb="53" eb="55">
      <t>ショルイ</t>
    </rPh>
    <rPh sb="55" eb="57">
      <t>ホゾン</t>
    </rPh>
    <phoneticPr fontId="2"/>
  </si>
  <si>
    <t>全ての記入内容を確認の上、提出が必要です</t>
    <rPh sb="11" eb="12">
      <t>ウエ</t>
    </rPh>
    <rPh sb="16" eb="18">
      <t>ヒツヨウ</t>
    </rPh>
    <phoneticPr fontId="2"/>
  </si>
  <si>
    <t xml:space="preserve"> 田原本町長　殿</t>
    <rPh sb="1" eb="4">
      <t>タワラモト</t>
    </rPh>
    <rPh sb="4" eb="6">
      <t>チョウチョウ</t>
    </rPh>
    <rPh sb="7" eb="8">
      <t>ドノ</t>
    </rPh>
    <phoneticPr fontId="2"/>
  </si>
  <si>
    <t>令和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</si>
</sst>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0_ "/>
    <numFmt numFmtId="177" formatCode="&quot;「&quot;@&quot;」を位置付けて給付管理した計画数&quot;"/>
  </numFmts>
  <fonts count="22" x14ac:knownFonts="1">
    <font>
      <sz val="11"/>
      <color theme="1"/>
      <name val="メイリオ"/>
      <family val="2"/>
      <scheme val="minor"/>
    </font>
    <font>
      <sz val="11"/>
      <color theme="1"/>
      <name val="メイリオ"/>
      <family val="2"/>
      <scheme val="minor"/>
    </font>
    <font>
      <sz val="6"/>
      <name val="メイリオ"/>
      <family val="3"/>
      <charset val="128"/>
      <scheme val="minor"/>
    </font>
    <font>
      <sz val="10"/>
      <color theme="1"/>
      <name val="メイリオ"/>
      <family val="2"/>
      <scheme val="minor"/>
    </font>
    <font>
      <sz val="8"/>
      <color theme="1" tint="0.499984740745262"/>
      <name val="メイリオ"/>
      <family val="3"/>
      <charset val="128"/>
      <scheme val="minor"/>
    </font>
    <font>
      <sz val="10"/>
      <color theme="1"/>
      <name val="メイリオ"/>
      <family val="3"/>
      <charset val="128"/>
      <scheme val="minor"/>
    </font>
    <font>
      <sz val="9"/>
      <color theme="1"/>
      <name val="メイリオ"/>
      <family val="2"/>
      <scheme val="minor"/>
    </font>
    <font>
      <sz val="10"/>
      <color theme="1" tint="0.499984740745262"/>
      <name val="メイリオ"/>
      <family val="2"/>
      <scheme val="minor"/>
    </font>
    <font>
      <sz val="10"/>
      <color theme="1" tint="0.499984740745262"/>
      <name val="メイリオ"/>
      <family val="3"/>
      <charset val="128"/>
      <scheme val="minor"/>
    </font>
    <font>
      <sz val="14"/>
      <color theme="1"/>
      <name val="メイリオ"/>
      <family val="2"/>
      <scheme val="minor"/>
    </font>
    <font>
      <sz val="16"/>
      <color theme="1"/>
      <name val="メイリオ"/>
      <family val="2"/>
      <scheme val="minor"/>
    </font>
    <font>
      <sz val="14"/>
      <color theme="1"/>
      <name val="メイリオ"/>
      <family val="3"/>
      <charset val="128"/>
      <scheme val="minor"/>
    </font>
    <font>
      <sz val="16"/>
      <color theme="1"/>
      <name val="メイリオ"/>
      <family val="3"/>
      <charset val="128"/>
      <scheme val="minor"/>
    </font>
    <font>
      <sz val="12"/>
      <color theme="1"/>
      <name val="Calibri"/>
      <family val="2"/>
    </font>
    <font>
      <sz val="12"/>
      <color theme="1"/>
      <name val="メイリオ"/>
      <family val="2"/>
      <scheme val="minor"/>
    </font>
    <font>
      <sz val="9"/>
      <color theme="1"/>
      <name val="メイリオ"/>
      <family val="3"/>
      <charset val="128"/>
      <scheme val="minor"/>
    </font>
    <font>
      <sz val="11"/>
      <color theme="1"/>
      <name val="メイリオ"/>
      <family val="3"/>
      <charset val="128"/>
      <scheme val="minor"/>
    </font>
    <font>
      <sz val="9"/>
      <color theme="1" tint="0.34998626667073579"/>
      <name val="メイリオ"/>
      <family val="2"/>
      <scheme val="minor"/>
    </font>
    <font>
      <sz val="9"/>
      <color theme="1" tint="0.34998626667073579"/>
      <name val="メイリオ"/>
      <family val="3"/>
      <charset val="128"/>
      <scheme val="minor"/>
    </font>
    <font>
      <sz val="12"/>
      <color theme="1"/>
      <name val="メイリオ"/>
      <family val="3"/>
      <charset val="128"/>
      <scheme val="minor"/>
    </font>
    <font>
      <sz val="18"/>
      <color theme="1"/>
      <name val="Calibri"/>
      <family val="2"/>
    </font>
    <font>
      <sz val="22"/>
      <color theme="1"/>
      <name val="メイリオ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87">
    <xf numFmtId="0" fontId="0" fillId="0" borderId="0" xfId="0"/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11" fillId="0" borderId="25" xfId="0" applyFont="1" applyBorder="1" applyAlignment="1" applyProtection="1">
      <alignment horizontal="center" vertical="center" shrinkToFit="1"/>
      <protection locked="0"/>
    </xf>
    <xf numFmtId="0" fontId="0" fillId="0" borderId="0" xfId="0" applyAlignment="1" applyProtection="1">
      <alignment vertical="center"/>
      <protection locked="0"/>
    </xf>
    <xf numFmtId="38" fontId="14" fillId="2" borderId="9" xfId="1" applyFont="1" applyFill="1" applyBorder="1" applyAlignment="1" applyProtection="1">
      <alignment horizontal="center" vertical="center" shrinkToFit="1"/>
    </xf>
    <xf numFmtId="38" fontId="14" fillId="2" borderId="4" xfId="1" applyFont="1" applyFill="1" applyBorder="1" applyAlignment="1" applyProtection="1">
      <alignment horizontal="center" vertical="center" shrinkToFit="1"/>
    </xf>
    <xf numFmtId="0" fontId="0" fillId="0" borderId="41" xfId="0" applyBorder="1" applyAlignment="1" applyProtection="1">
      <alignment vertical="center"/>
      <protection locked="0"/>
    </xf>
    <xf numFmtId="38" fontId="0" fillId="0" borderId="41" xfId="0" applyNumberFormat="1" applyBorder="1" applyAlignment="1" applyProtection="1">
      <alignment vertical="center"/>
      <protection locked="0"/>
    </xf>
    <xf numFmtId="38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</xf>
    <xf numFmtId="0" fontId="0" fillId="0" borderId="41" xfId="0" applyBorder="1" applyAlignment="1" applyProtection="1">
      <alignment vertical="center"/>
    </xf>
    <xf numFmtId="0" fontId="5" fillId="0" borderId="0" xfId="0" applyFont="1" applyAlignment="1" applyProtection="1">
      <alignment vertical="center"/>
    </xf>
    <xf numFmtId="38" fontId="0" fillId="0" borderId="0" xfId="0" applyNumberFormat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18" fillId="2" borderId="52" xfId="0" applyFont="1" applyFill="1" applyBorder="1" applyAlignment="1" applyProtection="1">
      <alignment horizontal="center" vertical="center" shrinkToFit="1"/>
    </xf>
    <xf numFmtId="0" fontId="18" fillId="0" borderId="52" xfId="0" applyFont="1" applyFill="1" applyBorder="1" applyAlignment="1" applyProtection="1">
      <alignment horizontal="center" vertical="center" shrinkToFit="1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3" fillId="0" borderId="0" xfId="0" applyFont="1" applyAlignment="1" applyProtection="1">
      <alignment vertical="center"/>
    </xf>
    <xf numFmtId="0" fontId="0" fillId="0" borderId="10" xfId="0" applyBorder="1" applyAlignment="1" applyProtection="1">
      <alignment horizontal="left" vertical="center" indent="1"/>
    </xf>
    <xf numFmtId="0" fontId="0" fillId="0" borderId="11" xfId="0" applyBorder="1" applyAlignment="1" applyProtection="1">
      <alignment vertical="center"/>
    </xf>
    <xf numFmtId="38" fontId="14" fillId="2" borderId="13" xfId="1" applyFont="1" applyFill="1" applyBorder="1" applyAlignment="1" applyProtection="1">
      <alignment horizontal="center" vertical="center" shrinkToFit="1"/>
    </xf>
    <xf numFmtId="0" fontId="0" fillId="0" borderId="47" xfId="0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45" xfId="0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 textRotation="255" shrinkToFit="1"/>
    </xf>
    <xf numFmtId="0" fontId="0" fillId="0" borderId="29" xfId="0" applyBorder="1" applyAlignment="1" applyProtection="1">
      <alignment vertical="center"/>
    </xf>
    <xf numFmtId="0" fontId="0" fillId="0" borderId="30" xfId="0" applyBorder="1" applyAlignment="1" applyProtection="1">
      <alignment vertical="center"/>
    </xf>
    <xf numFmtId="0" fontId="0" fillId="0" borderId="37" xfId="0" applyBorder="1" applyAlignment="1" applyProtection="1">
      <alignment vertical="center"/>
    </xf>
    <xf numFmtId="0" fontId="0" fillId="0" borderId="49" xfId="0" applyBorder="1" applyAlignment="1" applyProtection="1">
      <alignment vertical="center"/>
    </xf>
    <xf numFmtId="0" fontId="0" fillId="0" borderId="50" xfId="0" applyBorder="1" applyAlignment="1" applyProtection="1">
      <alignment vertical="center"/>
    </xf>
    <xf numFmtId="0" fontId="0" fillId="0" borderId="51" xfId="0" applyBorder="1" applyAlignment="1" applyProtection="1">
      <alignment vertical="center"/>
    </xf>
    <xf numFmtId="0" fontId="0" fillId="0" borderId="15" xfId="0" applyBorder="1" applyAlignment="1" applyProtection="1">
      <alignment horizontal="center" vertical="center" shrinkToFit="1"/>
    </xf>
    <xf numFmtId="0" fontId="0" fillId="0" borderId="16" xfId="0" applyBorder="1" applyAlignment="1" applyProtection="1">
      <alignment horizontal="center" vertical="center" shrinkToFit="1"/>
    </xf>
    <xf numFmtId="0" fontId="0" fillId="0" borderId="3" xfId="0" applyBorder="1" applyAlignment="1" applyProtection="1">
      <alignment horizontal="center" vertical="center" shrinkToFit="1"/>
    </xf>
    <xf numFmtId="0" fontId="0" fillId="0" borderId="17" xfId="0" applyBorder="1" applyAlignment="1" applyProtection="1">
      <alignment horizontal="center" vertical="center" shrinkToFit="1"/>
    </xf>
    <xf numFmtId="0" fontId="0" fillId="0" borderId="18" xfId="0" applyBorder="1" applyAlignment="1" applyProtection="1">
      <alignment horizontal="center" vertical="center" shrinkToFit="1"/>
    </xf>
    <xf numFmtId="0" fontId="0" fillId="0" borderId="19" xfId="0" applyBorder="1" applyAlignment="1" applyProtection="1">
      <alignment horizontal="center" vertical="center" shrinkToFit="1"/>
    </xf>
    <xf numFmtId="176" fontId="20" fillId="2" borderId="66" xfId="0" applyNumberFormat="1" applyFont="1" applyFill="1" applyBorder="1" applyAlignment="1" applyProtection="1">
      <alignment horizontal="center" vertical="center"/>
    </xf>
    <xf numFmtId="176" fontId="20" fillId="2" borderId="67" xfId="0" applyNumberFormat="1" applyFont="1" applyFill="1" applyBorder="1" applyAlignment="1" applyProtection="1">
      <alignment horizontal="center" vertical="center"/>
    </xf>
    <xf numFmtId="176" fontId="20" fillId="2" borderId="68" xfId="0" applyNumberFormat="1" applyFont="1" applyFill="1" applyBorder="1" applyAlignment="1" applyProtection="1">
      <alignment horizontal="center" vertical="center"/>
    </xf>
    <xf numFmtId="0" fontId="15" fillId="0" borderId="15" xfId="0" applyFont="1" applyBorder="1" applyAlignment="1" applyProtection="1">
      <alignment vertical="top" wrapText="1"/>
    </xf>
    <xf numFmtId="0" fontId="15" fillId="0" borderId="16" xfId="0" applyFont="1" applyBorder="1" applyAlignment="1" applyProtection="1">
      <alignment vertical="top" wrapText="1"/>
    </xf>
    <xf numFmtId="0" fontId="15" fillId="0" borderId="0" xfId="0" applyFont="1" applyBorder="1" applyAlignment="1" applyProtection="1">
      <alignment vertical="top" wrapText="1"/>
    </xf>
    <xf numFmtId="0" fontId="15" fillId="0" borderId="40" xfId="0" applyFont="1" applyBorder="1" applyAlignment="1" applyProtection="1">
      <alignment vertical="top" wrapText="1"/>
    </xf>
    <xf numFmtId="0" fontId="15" fillId="0" borderId="20" xfId="0" applyFont="1" applyBorder="1" applyAlignment="1" applyProtection="1">
      <alignment vertical="top" wrapText="1"/>
    </xf>
    <xf numFmtId="0" fontId="15" fillId="0" borderId="41" xfId="0" applyFont="1" applyBorder="1" applyAlignment="1" applyProtection="1">
      <alignment vertical="top" wrapText="1"/>
    </xf>
    <xf numFmtId="0" fontId="0" fillId="0" borderId="29" xfId="0" applyBorder="1" applyAlignment="1" applyProtection="1">
      <alignment vertical="center" textRotation="255" shrinkToFit="1"/>
    </xf>
    <xf numFmtId="0" fontId="0" fillId="0" borderId="31" xfId="0" applyBorder="1" applyAlignment="1" applyProtection="1">
      <alignment vertical="center" textRotation="255" shrinkToFit="1"/>
    </xf>
    <xf numFmtId="0" fontId="0" fillId="0" borderId="37" xfId="0" applyBorder="1" applyAlignment="1" applyProtection="1">
      <alignment vertical="center" textRotation="255" shrinkToFit="1"/>
    </xf>
    <xf numFmtId="0" fontId="0" fillId="0" borderId="21" xfId="0" applyBorder="1" applyAlignment="1" applyProtection="1">
      <alignment vertical="center" textRotation="255" shrinkToFit="1"/>
    </xf>
    <xf numFmtId="177" fontId="0" fillId="0" borderId="9" xfId="0" applyNumberFormat="1" applyBorder="1" applyAlignment="1" applyProtection="1">
      <alignment horizontal="left" vertical="center" indent="1" shrinkToFit="1"/>
    </xf>
    <xf numFmtId="177" fontId="0" fillId="0" borderId="7" xfId="0" applyNumberFormat="1" applyBorder="1" applyAlignment="1" applyProtection="1">
      <alignment horizontal="left" vertical="center" indent="1" shrinkToFit="1"/>
    </xf>
    <xf numFmtId="177" fontId="0" fillId="0" borderId="8" xfId="0" applyNumberFormat="1" applyBorder="1" applyAlignment="1" applyProtection="1">
      <alignment horizontal="left" vertical="center" indent="1" shrinkToFit="1"/>
    </xf>
    <xf numFmtId="38" fontId="13" fillId="0" borderId="9" xfId="1" applyFont="1" applyBorder="1" applyAlignment="1" applyProtection="1">
      <alignment horizontal="center" vertical="center" shrinkToFit="1"/>
      <protection locked="0"/>
    </xf>
    <xf numFmtId="38" fontId="13" fillId="0" borderId="8" xfId="1" applyFont="1" applyBorder="1" applyAlignment="1" applyProtection="1">
      <alignment horizontal="center" vertical="center" shrinkToFit="1"/>
      <protection locked="0"/>
    </xf>
    <xf numFmtId="38" fontId="13" fillId="2" borderId="7" xfId="1" applyFont="1" applyFill="1" applyBorder="1" applyAlignment="1" applyProtection="1">
      <alignment horizontal="center" vertical="center" shrinkToFit="1"/>
    </xf>
    <xf numFmtId="38" fontId="13" fillId="2" borderId="36" xfId="1" applyFont="1" applyFill="1" applyBorder="1" applyAlignment="1" applyProtection="1">
      <alignment horizontal="center" vertical="center" shrinkToFit="1"/>
    </xf>
    <xf numFmtId="0" fontId="0" fillId="0" borderId="4" xfId="0" applyBorder="1" applyAlignment="1" applyProtection="1">
      <alignment horizontal="left" vertical="center" indent="1" shrinkToFit="1"/>
    </xf>
    <xf numFmtId="0" fontId="0" fillId="0" borderId="5" xfId="0" applyBorder="1" applyAlignment="1" applyProtection="1">
      <alignment horizontal="left" vertical="center" indent="1" shrinkToFit="1"/>
    </xf>
    <xf numFmtId="0" fontId="0" fillId="0" borderId="2" xfId="0" applyBorder="1" applyAlignment="1" applyProtection="1">
      <alignment horizontal="left" vertical="center" indent="1" shrinkToFit="1"/>
    </xf>
    <xf numFmtId="38" fontId="13" fillId="0" borderId="4" xfId="1" applyFont="1" applyBorder="1" applyAlignment="1" applyProtection="1">
      <alignment horizontal="center" vertical="center" shrinkToFit="1"/>
      <protection locked="0"/>
    </xf>
    <xf numFmtId="38" fontId="13" fillId="0" borderId="2" xfId="1" applyFont="1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2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</xf>
    <xf numFmtId="0" fontId="0" fillId="0" borderId="17" xfId="0" applyBorder="1" applyAlignment="1" applyProtection="1">
      <alignment horizontal="center" vertical="center" wrapText="1"/>
    </xf>
    <xf numFmtId="0" fontId="0" fillId="0" borderId="18" xfId="0" applyBorder="1" applyAlignment="1" applyProtection="1">
      <alignment horizontal="center" vertical="center" wrapText="1"/>
    </xf>
    <xf numFmtId="0" fontId="0" fillId="0" borderId="19" xfId="0" applyBorder="1" applyAlignment="1" applyProtection="1">
      <alignment horizontal="center" vertical="center" wrapText="1"/>
    </xf>
    <xf numFmtId="0" fontId="0" fillId="0" borderId="63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center" vertical="center"/>
    </xf>
    <xf numFmtId="0" fontId="0" fillId="0" borderId="64" xfId="0" applyBorder="1" applyAlignment="1" applyProtection="1">
      <alignment horizontal="center" vertical="center"/>
    </xf>
    <xf numFmtId="0" fontId="0" fillId="0" borderId="22" xfId="0" applyBorder="1" applyAlignment="1" applyProtection="1">
      <alignment horizontal="left" vertical="center" indent="1"/>
      <protection locked="0"/>
    </xf>
    <xf numFmtId="0" fontId="0" fillId="0" borderId="39" xfId="0" applyBorder="1" applyAlignment="1" applyProtection="1">
      <alignment horizontal="left" vertical="center" indent="1"/>
      <protection locked="0"/>
    </xf>
    <xf numFmtId="0" fontId="0" fillId="0" borderId="57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center" vertical="center"/>
    </xf>
    <xf numFmtId="0" fontId="0" fillId="0" borderId="56" xfId="0" applyBorder="1" applyAlignment="1" applyProtection="1">
      <alignment horizontal="center" vertical="center"/>
    </xf>
    <xf numFmtId="0" fontId="0" fillId="0" borderId="46" xfId="0" applyBorder="1" applyAlignment="1" applyProtection="1">
      <alignment horizontal="left" vertical="center" indent="1"/>
      <protection locked="0"/>
    </xf>
    <xf numFmtId="0" fontId="0" fillId="0" borderId="58" xfId="0" applyBorder="1" applyAlignment="1" applyProtection="1">
      <alignment horizontal="left" vertical="center" indent="1"/>
      <protection locked="0"/>
    </xf>
    <xf numFmtId="0" fontId="0" fillId="0" borderId="23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center" vertical="center" shrinkToFit="1"/>
    </xf>
    <xf numFmtId="0" fontId="0" fillId="0" borderId="59" xfId="0" applyBorder="1" applyAlignment="1" applyProtection="1">
      <alignment horizontal="center" vertical="center" shrinkToFit="1"/>
    </xf>
    <xf numFmtId="0" fontId="0" fillId="0" borderId="24" xfId="0" applyBorder="1" applyAlignment="1" applyProtection="1">
      <alignment horizontal="left" vertical="center" indent="1" shrinkToFit="1"/>
      <protection locked="0"/>
    </xf>
    <xf numFmtId="0" fontId="0" fillId="0" borderId="59" xfId="0" applyBorder="1" applyAlignment="1" applyProtection="1">
      <alignment horizontal="left" vertical="center" indent="1" shrinkToFit="1"/>
      <protection locked="0"/>
    </xf>
    <xf numFmtId="0" fontId="0" fillId="0" borderId="69" xfId="0" applyBorder="1" applyAlignment="1" applyProtection="1">
      <alignment vertical="center" shrinkToFit="1"/>
    </xf>
    <xf numFmtId="0" fontId="0" fillId="0" borderId="60" xfId="0" applyBorder="1" applyAlignment="1" applyProtection="1">
      <alignment vertical="center" shrinkToFit="1"/>
    </xf>
    <xf numFmtId="0" fontId="0" fillId="0" borderId="70" xfId="0" applyBorder="1" applyAlignment="1" applyProtection="1">
      <alignment vertical="center" shrinkToFit="1"/>
    </xf>
    <xf numFmtId="38" fontId="13" fillId="2" borderId="5" xfId="1" applyFont="1" applyFill="1" applyBorder="1" applyAlignment="1" applyProtection="1">
      <alignment horizontal="center" vertical="center" shrinkToFit="1"/>
    </xf>
    <xf numFmtId="38" fontId="13" fillId="2" borderId="38" xfId="1" applyFont="1" applyFill="1" applyBorder="1" applyAlignment="1" applyProtection="1">
      <alignment horizontal="center" vertical="center" shrinkToFit="1"/>
    </xf>
    <xf numFmtId="0" fontId="16" fillId="0" borderId="4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0" fillId="0" borderId="61" xfId="0" applyBorder="1" applyAlignment="1" applyProtection="1">
      <alignment vertical="center" shrinkToFit="1"/>
    </xf>
    <xf numFmtId="0" fontId="0" fillId="0" borderId="71" xfId="0" applyBorder="1" applyAlignment="1" applyProtection="1">
      <alignment vertical="center" shrinkToFit="1"/>
    </xf>
    <xf numFmtId="176" fontId="20" fillId="2" borderId="65" xfId="0" applyNumberFormat="1" applyFont="1" applyFill="1" applyBorder="1" applyAlignment="1" applyProtection="1">
      <alignment horizontal="center" vertical="center"/>
    </xf>
    <xf numFmtId="0" fontId="9" fillId="0" borderId="15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18" xfId="0" applyFont="1" applyBorder="1" applyAlignment="1" applyProtection="1">
      <alignment horizontal="center" vertical="center"/>
    </xf>
    <xf numFmtId="0" fontId="11" fillId="0" borderId="48" xfId="0" applyFont="1" applyBorder="1" applyAlignment="1" applyProtection="1">
      <alignment horizontal="center" vertical="center"/>
    </xf>
    <xf numFmtId="0" fontId="0" fillId="0" borderId="62" xfId="0" applyFont="1" applyBorder="1" applyAlignment="1" applyProtection="1">
      <alignment vertical="center" wrapText="1"/>
    </xf>
    <xf numFmtId="0" fontId="16" fillId="0" borderId="16" xfId="0" applyFont="1" applyBorder="1" applyAlignment="1" applyProtection="1">
      <alignment vertical="center" wrapText="1"/>
    </xf>
    <xf numFmtId="0" fontId="16" fillId="0" borderId="3" xfId="0" applyFont="1" applyBorder="1" applyAlignment="1" applyProtection="1">
      <alignment vertical="center" wrapText="1"/>
    </xf>
    <xf numFmtId="0" fontId="16" fillId="0" borderId="37" xfId="0" applyFont="1" applyBorder="1" applyAlignment="1" applyProtection="1">
      <alignment vertical="center" wrapText="1"/>
    </xf>
    <xf numFmtId="0" fontId="16" fillId="0" borderId="0" xfId="0" applyFont="1" applyBorder="1" applyAlignment="1" applyProtection="1">
      <alignment vertical="center" wrapText="1"/>
    </xf>
    <xf numFmtId="0" fontId="16" fillId="0" borderId="21" xfId="0" applyFont="1" applyBorder="1" applyAlignment="1" applyProtection="1">
      <alignment vertical="center" wrapText="1"/>
    </xf>
    <xf numFmtId="0" fontId="16" fillId="0" borderId="42" xfId="0" applyFont="1" applyBorder="1" applyAlignment="1" applyProtection="1">
      <alignment vertical="center" wrapText="1"/>
    </xf>
    <xf numFmtId="0" fontId="16" fillId="0" borderId="43" xfId="0" applyFont="1" applyBorder="1" applyAlignment="1" applyProtection="1">
      <alignment vertical="center" wrapText="1"/>
    </xf>
    <xf numFmtId="0" fontId="16" fillId="0" borderId="44" xfId="0" applyFont="1" applyBorder="1" applyAlignment="1" applyProtection="1">
      <alignment vertical="center" wrapText="1"/>
    </xf>
    <xf numFmtId="0" fontId="3" fillId="0" borderId="4" xfId="0" applyFont="1" applyBorder="1" applyAlignment="1" applyProtection="1">
      <alignment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42" xfId="0" applyBorder="1" applyAlignment="1" applyProtection="1">
      <alignment horizontal="center" vertical="center"/>
    </xf>
    <xf numFmtId="0" fontId="0" fillId="0" borderId="43" xfId="0" applyBorder="1" applyAlignment="1" applyProtection="1">
      <alignment horizontal="center" vertical="center"/>
    </xf>
    <xf numFmtId="0" fontId="0" fillId="0" borderId="44" xfId="0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left" vertical="center" wrapText="1" indent="1"/>
      <protection locked="0"/>
    </xf>
    <xf numFmtId="0" fontId="6" fillId="0" borderId="41" xfId="0" applyFont="1" applyFill="1" applyBorder="1" applyAlignment="1" applyProtection="1">
      <alignment horizontal="left" vertical="center" wrapText="1" indent="1"/>
      <protection locked="0"/>
    </xf>
    <xf numFmtId="0" fontId="6" fillId="0" borderId="43" xfId="0" applyFont="1" applyFill="1" applyBorder="1" applyAlignment="1" applyProtection="1">
      <alignment horizontal="left" vertical="center" wrapText="1" indent="1"/>
      <protection locked="0"/>
    </xf>
    <xf numFmtId="0" fontId="6" fillId="0" borderId="45" xfId="0" applyFont="1" applyFill="1" applyBorder="1" applyAlignment="1" applyProtection="1">
      <alignment horizontal="left" vertical="center" wrapText="1" indent="1"/>
      <protection locked="0"/>
    </xf>
    <xf numFmtId="0" fontId="19" fillId="0" borderId="4" xfId="0" applyFont="1" applyBorder="1" applyAlignment="1" applyProtection="1">
      <alignment horizontal="center" vertical="center"/>
    </xf>
    <xf numFmtId="0" fontId="16" fillId="0" borderId="2" xfId="0" applyFont="1" applyBorder="1" applyAlignment="1" applyProtection="1">
      <alignment horizontal="center" vertical="center"/>
    </xf>
    <xf numFmtId="0" fontId="0" fillId="2" borderId="72" xfId="0" applyFont="1" applyFill="1" applyBorder="1" applyAlignment="1" applyProtection="1">
      <alignment horizontal="center" vertical="center" wrapText="1" shrinkToFit="1"/>
    </xf>
    <xf numFmtId="0" fontId="0" fillId="2" borderId="73" xfId="0" applyFont="1" applyFill="1" applyBorder="1" applyAlignment="1" applyProtection="1">
      <alignment horizontal="center" vertical="center" wrapText="1" shrinkToFit="1"/>
    </xf>
    <xf numFmtId="0" fontId="0" fillId="2" borderId="75" xfId="0" applyFont="1" applyFill="1" applyBorder="1" applyAlignment="1" applyProtection="1">
      <alignment horizontal="center" vertical="center" wrapText="1" shrinkToFit="1"/>
    </xf>
    <xf numFmtId="0" fontId="0" fillId="2" borderId="76" xfId="0" applyFont="1" applyFill="1" applyBorder="1" applyAlignment="1" applyProtection="1">
      <alignment horizontal="center" vertical="center" wrapText="1" shrinkToFit="1"/>
    </xf>
    <xf numFmtId="0" fontId="0" fillId="2" borderId="78" xfId="0" applyFont="1" applyFill="1" applyBorder="1" applyAlignment="1" applyProtection="1">
      <alignment horizontal="center" vertical="center" wrapText="1" shrinkToFit="1"/>
    </xf>
    <xf numFmtId="0" fontId="0" fillId="2" borderId="79" xfId="0" applyFont="1" applyFill="1" applyBorder="1" applyAlignment="1" applyProtection="1">
      <alignment horizontal="center" vertical="center" wrapText="1" shrinkToFit="1"/>
    </xf>
    <xf numFmtId="0" fontId="0" fillId="0" borderId="73" xfId="0" applyFont="1" applyFill="1" applyBorder="1" applyAlignment="1" applyProtection="1">
      <alignment horizontal="center" vertical="center" wrapText="1" shrinkToFit="1"/>
    </xf>
    <xf numFmtId="0" fontId="0" fillId="0" borderId="74" xfId="0" applyFont="1" applyFill="1" applyBorder="1" applyAlignment="1" applyProtection="1">
      <alignment horizontal="center" vertical="center" wrapText="1" shrinkToFit="1"/>
    </xf>
    <xf numFmtId="0" fontId="0" fillId="0" borderId="76" xfId="0" applyFont="1" applyFill="1" applyBorder="1" applyAlignment="1" applyProtection="1">
      <alignment horizontal="center" vertical="center" wrapText="1" shrinkToFit="1"/>
    </xf>
    <xf numFmtId="0" fontId="0" fillId="0" borderId="77" xfId="0" applyFont="1" applyFill="1" applyBorder="1" applyAlignment="1" applyProtection="1">
      <alignment horizontal="center" vertical="center" wrapText="1" shrinkToFit="1"/>
    </xf>
    <xf numFmtId="0" fontId="0" fillId="0" borderId="79" xfId="0" applyFont="1" applyFill="1" applyBorder="1" applyAlignment="1" applyProtection="1">
      <alignment horizontal="center" vertical="center" wrapText="1" shrinkToFit="1"/>
    </xf>
    <xf numFmtId="0" fontId="0" fillId="0" borderId="80" xfId="0" applyFont="1" applyFill="1" applyBorder="1" applyAlignment="1" applyProtection="1">
      <alignment horizontal="center" vertical="center" wrapText="1" shrinkToFit="1"/>
    </xf>
    <xf numFmtId="0" fontId="9" fillId="0" borderId="16" xfId="0" applyFont="1" applyBorder="1" applyAlignment="1" applyProtection="1">
      <alignment horizontal="center" vertical="center"/>
    </xf>
    <xf numFmtId="38" fontId="13" fillId="2" borderId="11" xfId="1" applyFont="1" applyFill="1" applyBorder="1" applyAlignment="1" applyProtection="1">
      <alignment horizontal="center" vertical="center" shrinkToFit="1"/>
    </xf>
    <xf numFmtId="38" fontId="13" fillId="2" borderId="35" xfId="1" applyFont="1" applyFill="1" applyBorder="1" applyAlignment="1" applyProtection="1">
      <alignment horizontal="center" vertical="center" shrinkToFit="1"/>
    </xf>
    <xf numFmtId="38" fontId="13" fillId="0" borderId="13" xfId="1" applyFont="1" applyBorder="1" applyAlignment="1" applyProtection="1">
      <alignment horizontal="center" vertical="center" shrinkToFit="1"/>
      <protection locked="0"/>
    </xf>
    <xf numFmtId="38" fontId="13" fillId="0" borderId="12" xfId="1" applyFont="1" applyBorder="1" applyAlignment="1" applyProtection="1">
      <alignment horizontal="center" vertical="center" shrinkToFit="1"/>
      <protection locked="0"/>
    </xf>
    <xf numFmtId="0" fontId="12" fillId="0" borderId="27" xfId="0" applyFont="1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12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0" fontId="0" fillId="0" borderId="33" xfId="0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 vertical="center"/>
    </xf>
    <xf numFmtId="0" fontId="0" fillId="0" borderId="19" xfId="0" applyBorder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12" fillId="0" borderId="30" xfId="0" applyFont="1" applyBorder="1" applyAlignment="1" applyProtection="1">
      <alignment horizontal="center" vertical="center" shrinkToFit="1"/>
      <protection locked="0"/>
    </xf>
    <xf numFmtId="0" fontId="12" fillId="0" borderId="18" xfId="0" applyFont="1" applyBorder="1" applyAlignment="1" applyProtection="1">
      <alignment horizontal="center" vertical="center" shrinkToFit="1"/>
      <protection locked="0"/>
    </xf>
    <xf numFmtId="0" fontId="0" fillId="0" borderId="30" xfId="0" quotePrefix="1" applyBorder="1" applyAlignment="1" applyProtection="1">
      <alignment horizontal="center" vertical="center"/>
    </xf>
    <xf numFmtId="0" fontId="0" fillId="0" borderId="18" xfId="0" quotePrefix="1" applyBorder="1" applyAlignment="1" applyProtection="1">
      <alignment horizontal="center" vertical="center"/>
    </xf>
    <xf numFmtId="0" fontId="10" fillId="0" borderId="30" xfId="0" applyFont="1" applyBorder="1" applyAlignment="1" applyProtection="1">
      <alignment horizontal="center" vertical="center" shrinkToFit="1"/>
      <protection locked="0"/>
    </xf>
    <xf numFmtId="0" fontId="0" fillId="0" borderId="25" xfId="0" applyBorder="1" applyAlignment="1" applyProtection="1">
      <alignment horizontal="center" vertical="center"/>
    </xf>
    <xf numFmtId="0" fontId="0" fillId="0" borderId="26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</xf>
    <xf numFmtId="0" fontId="0" fillId="0" borderId="34" xfId="0" applyBorder="1" applyAlignment="1" applyProtection="1">
      <alignment horizontal="center" vertical="center"/>
    </xf>
    <xf numFmtId="0" fontId="21" fillId="0" borderId="0" xfId="0" applyFont="1" applyFill="1" applyAlignment="1" applyProtection="1">
      <alignment horizontal="center" vertical="center" shrinkToFit="1"/>
      <protection locked="0"/>
    </xf>
    <xf numFmtId="0" fontId="17" fillId="0" borderId="53" xfId="0" applyFont="1" applyFill="1" applyBorder="1" applyAlignment="1" applyProtection="1">
      <alignment horizontal="center" vertical="center"/>
    </xf>
    <xf numFmtId="0" fontId="18" fillId="0" borderId="54" xfId="0" applyFont="1" applyFill="1" applyBorder="1" applyAlignment="1" applyProtection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 wrapText="1"/>
      <protection locked="0"/>
    </xf>
    <xf numFmtId="0" fontId="10" fillId="0" borderId="0" xfId="0" applyFont="1" applyAlignment="1" applyProtection="1">
      <alignment vertical="center" shrinkToFit="1"/>
      <protection locked="0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shrinkToFi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10" fillId="0" borderId="25" xfId="0" applyFont="1" applyBorder="1" applyAlignment="1" applyProtection="1">
      <alignment horizontal="center" vertical="center" shrinkToFit="1"/>
      <protection locked="0"/>
    </xf>
    <xf numFmtId="0" fontId="12" fillId="0" borderId="26" xfId="0" applyFont="1" applyBorder="1" applyAlignment="1" applyProtection="1">
      <alignment horizontal="center" vertical="center" shrinkToFit="1"/>
      <protection locked="0"/>
    </xf>
    <xf numFmtId="0" fontId="0" fillId="0" borderId="10" xfId="0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23">
    <dxf>
      <fill>
        <patternFill patternType="mediumGray"/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theme="1" tint="0.34998626667073579"/>
      </font>
      <fill>
        <patternFill>
          <bgColor rgb="FFFFFF00"/>
        </patternFill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 patternType="mediumGray"/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theme="0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</dxf>
    <dxf>
      <fill>
        <patternFill>
          <bgColor rgb="FFCCFFFF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Medium9"/>
  <colors>
    <mruColors>
      <color rgb="FFCCFF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K$32" lockText="1" noThreeD="1"/>
</file>

<file path=xl/ctrlProps/ctrlProp2.xml><?xml version="1.0" encoding="utf-8"?>
<formControlPr xmlns="http://schemas.microsoft.com/office/spreadsheetml/2009/9/main" objectType="Radio" firstButton="1" fmlaLink="$AK$58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Radio" firstButton="1" fmlaLink="$AK$64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CheckBox" fmlaLink="$AK$43" lockText="1" noThreeD="1"/>
</file>

<file path=xl/ctrlProps/ctrlProp9.xml><?xml version="1.0" encoding="utf-8"?>
<formControlPr xmlns="http://schemas.microsoft.com/office/spreadsheetml/2009/9/main" objectType="CheckBox" fmlaLink="$AK$54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118302</xdr:colOff>
      <xdr:row>55</xdr:row>
      <xdr:rowOff>0</xdr:rowOff>
    </xdr:from>
    <xdr:to>
      <xdr:col>25</xdr:col>
      <xdr:colOff>216913</xdr:colOff>
      <xdr:row>57</xdr:row>
      <xdr:rowOff>68034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/>
      </xdr:nvGrpSpPr>
      <xdr:grpSpPr>
        <a:xfrm>
          <a:off x="118302" y="13702393"/>
          <a:ext cx="6562004" cy="367391"/>
          <a:chOff x="164727" y="51856804"/>
          <a:chExt cx="6562004" cy="367408"/>
        </a:xfrm>
      </xdr:grpSpPr>
      <xdr:sp macro="" textlink="">
        <xdr:nvSpPr>
          <xdr:cNvPr id="2" name="正方形/長方形 1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SpPr/>
        </xdr:nvSpPr>
        <xdr:spPr>
          <a:xfrm>
            <a:off x="196102" y="51884036"/>
            <a:ext cx="6530629" cy="254533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" name="テキスト ボックス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 txBox="1"/>
        </xdr:nvSpPr>
        <xdr:spPr>
          <a:xfrm>
            <a:off x="164727" y="51856804"/>
            <a:ext cx="6532558" cy="36740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u="sng"/>
              <a:t>パターン</a:t>
            </a:r>
            <a:r>
              <a:rPr kumimoji="1" lang="en-US" altLang="ja-JP" sz="1100" u="sng"/>
              <a:t>Ⅰ</a:t>
            </a:r>
            <a:r>
              <a:rPr kumimoji="1" lang="ja-JP" altLang="en-US" sz="1100"/>
              <a:t>（通常の事業実施地域内において</a:t>
            </a:r>
            <a:r>
              <a:rPr kumimoji="1" lang="ja-JP" altLang="en-US" sz="1100" u="dbl"/>
              <a:t>８０％超過サービス</a:t>
            </a:r>
            <a:r>
              <a:rPr kumimoji="1" lang="ja-JP" altLang="en-US" sz="1100"/>
              <a:t>の事業所数が５事業所未満）</a:t>
            </a:r>
            <a:r>
              <a:rPr kumimoji="1" lang="ja-JP" altLang="en-US" sz="1100" u="sng"/>
              <a:t>に該当</a:t>
            </a:r>
          </a:p>
        </xdr:txBody>
      </xdr:sp>
    </xdr:grpSp>
    <xdr:clientData/>
  </xdr:twoCellAnchor>
  <xdr:oneCellAnchor>
    <xdr:from>
      <xdr:col>0</xdr:col>
      <xdr:colOff>188567</xdr:colOff>
      <xdr:row>30</xdr:row>
      <xdr:rowOff>7240</xdr:rowOff>
    </xdr:from>
    <xdr:ext cx="1082348" cy="513923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88567" y="7732015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30</xdr:row>
          <xdr:rowOff>123825</xdr:rowOff>
        </xdr:from>
        <xdr:to>
          <xdr:col>2</xdr:col>
          <xdr:colOff>142875</xdr:colOff>
          <xdr:row>31</xdr:row>
          <xdr:rowOff>104775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0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26</xdr:col>
      <xdr:colOff>0</xdr:colOff>
      <xdr:row>57</xdr:row>
      <xdr:rowOff>12758</xdr:rowOff>
    </xdr:from>
    <xdr:to>
      <xdr:col>35</xdr:col>
      <xdr:colOff>0</xdr:colOff>
      <xdr:row>57</xdr:row>
      <xdr:rowOff>302528</xdr:rowOff>
    </xdr:to>
    <xdr:grpSp>
      <xdr:nvGrpSpPr>
        <xdr:cNvPr id="38" name="グループ化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GrpSpPr/>
      </xdr:nvGrpSpPr>
      <xdr:grpSpPr>
        <a:xfrm>
          <a:off x="6721929" y="14014508"/>
          <a:ext cx="2326821" cy="289770"/>
          <a:chOff x="6463405" y="52985623"/>
          <a:chExt cx="2460172" cy="46689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4" name="Option Button 18" hidden="1">
                <a:extLst>
                  <a:ext uri="{63B3BB69-23CF-44E3-9099-C40C66FF867C}">
                    <a14:compatExt spid="_x0000_s14354"/>
                  </a:ext>
                  <a:ext uri="{FF2B5EF4-FFF2-40B4-BE49-F238E27FC236}">
                    <a16:creationId xmlns:a16="http://schemas.microsoft.com/office/drawing/2014/main" id="{00000000-0008-0000-0000-000012380000}"/>
                  </a:ext>
                </a:extLst>
              </xdr:cNvPr>
              <xdr:cNvSpPr/>
            </xdr:nvSpPr>
            <xdr:spPr bwMode="auto">
              <a:xfrm>
                <a:off x="6691992" y="53150387"/>
                <a:ext cx="843643" cy="1809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5" name="Option Button 19" hidden="1">
                <a:extLst>
                  <a:ext uri="{63B3BB69-23CF-44E3-9099-C40C66FF867C}">
                    <a14:compatExt spid="_x0000_s14355"/>
                  </a:ext>
                  <a:ext uri="{FF2B5EF4-FFF2-40B4-BE49-F238E27FC236}">
                    <a16:creationId xmlns:a16="http://schemas.microsoft.com/office/drawing/2014/main" id="{00000000-0008-0000-0000-000013380000}"/>
                  </a:ext>
                </a:extLst>
              </xdr:cNvPr>
              <xdr:cNvSpPr/>
            </xdr:nvSpPr>
            <xdr:spPr bwMode="auto">
              <a:xfrm>
                <a:off x="7668985" y="53136888"/>
                <a:ext cx="785132" cy="20002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6" name="Group Box 20" hidden="1">
                <a:extLst>
                  <a:ext uri="{63B3BB69-23CF-44E3-9099-C40C66FF867C}">
                    <a14:compatExt spid="_x0000_s14356"/>
                  </a:ext>
                  <a:ext uri="{FF2B5EF4-FFF2-40B4-BE49-F238E27FC236}">
                    <a16:creationId xmlns:a16="http://schemas.microsoft.com/office/drawing/2014/main" id="{00000000-0008-0000-0000-000014380000}"/>
                  </a:ext>
                </a:extLst>
              </xdr:cNvPr>
              <xdr:cNvSpPr/>
            </xdr:nvSpPr>
            <xdr:spPr bwMode="auto">
              <a:xfrm>
                <a:off x="6463405" y="53067920"/>
                <a:ext cx="2460172" cy="36739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6931479" y="52985623"/>
            <a:ext cx="466794" cy="46689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908471" y="53002437"/>
            <a:ext cx="607859" cy="4500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127995</xdr:colOff>
      <xdr:row>62</xdr:row>
      <xdr:rowOff>63953</xdr:rowOff>
    </xdr:from>
    <xdr:ext cx="4557658" cy="367408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27995" y="53335917"/>
          <a:ext cx="4557658" cy="36740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u="sng"/>
            <a:t>パターン</a:t>
          </a:r>
          <a:r>
            <a:rPr kumimoji="1" lang="en-US" altLang="ja-JP" sz="1100" u="sng"/>
            <a:t>Ⅱ</a:t>
          </a:r>
          <a:r>
            <a:rPr kumimoji="1" lang="ja-JP" altLang="en-US" sz="1100"/>
            <a:t>（特別地域居宅介護支援加算を受けている事業所）</a:t>
          </a:r>
          <a:r>
            <a:rPr kumimoji="1" lang="ja-JP" altLang="en-US" sz="1100" u="sng"/>
            <a:t>に該当</a:t>
          </a:r>
        </a:p>
      </xdr:txBody>
    </xdr:sp>
    <xdr:clientData/>
  </xdr:oneCellAnchor>
  <xdr:twoCellAnchor>
    <xdr:from>
      <xdr:col>25</xdr:col>
      <xdr:colOff>231322</xdr:colOff>
      <xdr:row>62</xdr:row>
      <xdr:rowOff>182135</xdr:rowOff>
    </xdr:from>
    <xdr:to>
      <xdr:col>35</xdr:col>
      <xdr:colOff>0</xdr:colOff>
      <xdr:row>64</xdr:row>
      <xdr:rowOff>0</xdr:rowOff>
    </xdr:to>
    <xdr:grpSp>
      <xdr:nvGrpSpPr>
        <xdr:cNvPr id="45" name="グループ化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GrpSpPr/>
      </xdr:nvGrpSpPr>
      <xdr:grpSpPr>
        <a:xfrm>
          <a:off x="6694715" y="15354099"/>
          <a:ext cx="2354035" cy="307722"/>
          <a:chOff x="6436192" y="53906682"/>
          <a:chExt cx="2477860" cy="38542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7" name="Option Button 21" hidden="1">
                <a:extLst>
                  <a:ext uri="{63B3BB69-23CF-44E3-9099-C40C66FF867C}">
                    <a14:compatExt spid="_x0000_s14357"/>
                  </a:ext>
                  <a:ext uri="{FF2B5EF4-FFF2-40B4-BE49-F238E27FC236}">
                    <a16:creationId xmlns:a16="http://schemas.microsoft.com/office/drawing/2014/main" id="{00000000-0008-0000-0000-000015380000}"/>
                  </a:ext>
                </a:extLst>
              </xdr:cNvPr>
              <xdr:cNvSpPr/>
            </xdr:nvSpPr>
            <xdr:spPr bwMode="auto">
              <a:xfrm>
                <a:off x="6682468" y="54028048"/>
                <a:ext cx="843643" cy="18777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8" name="Option Button 22" hidden="1">
                <a:extLst>
                  <a:ext uri="{63B3BB69-23CF-44E3-9099-C40C66FF867C}">
                    <a14:compatExt spid="_x0000_s14358"/>
                  </a:ext>
                  <a:ext uri="{FF2B5EF4-FFF2-40B4-BE49-F238E27FC236}">
                    <a16:creationId xmlns:a16="http://schemas.microsoft.com/office/drawing/2014/main" id="{00000000-0008-0000-0000-000016380000}"/>
                  </a:ext>
                </a:extLst>
              </xdr:cNvPr>
              <xdr:cNvSpPr/>
            </xdr:nvSpPr>
            <xdr:spPr bwMode="auto">
              <a:xfrm>
                <a:off x="7659460" y="54032607"/>
                <a:ext cx="785133" cy="20683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4359" name="Group Box 23" hidden="1">
                <a:extLst>
                  <a:ext uri="{63B3BB69-23CF-44E3-9099-C40C66FF867C}">
                    <a14:compatExt spid="_x0000_s14359"/>
                  </a:ext>
                  <a:ext uri="{FF2B5EF4-FFF2-40B4-BE49-F238E27FC236}">
                    <a16:creationId xmlns:a16="http://schemas.microsoft.com/office/drawing/2014/main" id="{00000000-0008-0000-0000-000017380000}"/>
                  </a:ext>
                </a:extLst>
              </xdr:cNvPr>
              <xdr:cNvSpPr/>
            </xdr:nvSpPr>
            <xdr:spPr bwMode="auto">
              <a:xfrm>
                <a:off x="6436192" y="53965541"/>
                <a:ext cx="2477860" cy="326568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</xdr:sp>
        </mc:Choice>
        <mc:Fallback/>
      </mc:AlternateContent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6921954" y="53906682"/>
            <a:ext cx="466794" cy="36740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する</a:t>
            </a:r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7898946" y="53922428"/>
            <a:ext cx="607859" cy="36740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/>
              <a:t>しない</a:t>
            </a:r>
          </a:p>
        </xdr:txBody>
      </xdr:sp>
    </xdr:grpSp>
    <xdr:clientData/>
  </xdr:twoCellAnchor>
  <xdr:oneCellAnchor>
    <xdr:from>
      <xdr:col>0</xdr:col>
      <xdr:colOff>188567</xdr:colOff>
      <xdr:row>41</xdr:row>
      <xdr:rowOff>7240</xdr:rowOff>
    </xdr:from>
    <xdr:ext cx="1082348" cy="513923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188567" y="16267776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41</xdr:row>
          <xdr:rowOff>123825</xdr:rowOff>
        </xdr:from>
        <xdr:to>
          <xdr:col>2</xdr:col>
          <xdr:colOff>142875</xdr:colOff>
          <xdr:row>42</xdr:row>
          <xdr:rowOff>104775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0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0</xdr:col>
      <xdr:colOff>188567</xdr:colOff>
      <xdr:row>52</xdr:row>
      <xdr:rowOff>7240</xdr:rowOff>
    </xdr:from>
    <xdr:ext cx="1082348" cy="513923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188567" y="29534740"/>
          <a:ext cx="1082348" cy="5139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pPr>
            <a:lnSpc>
              <a:spcPts val="1600"/>
            </a:lnSpc>
          </a:pPr>
          <a:r>
            <a:rPr kumimoji="1" lang="ja-JP" altLang="en-US" sz="1000"/>
            <a:t>本サービスを</a:t>
          </a:r>
          <a:endParaRPr kumimoji="1" lang="en-US" altLang="ja-JP" sz="1000"/>
        </a:p>
        <a:p>
          <a:pPr>
            <a:lnSpc>
              <a:spcPts val="1600"/>
            </a:lnSpc>
          </a:pPr>
          <a:r>
            <a:rPr kumimoji="1" lang="ja-JP" altLang="en-US" sz="1000"/>
            <a:t>利用していない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52</xdr:row>
          <xdr:rowOff>123825</xdr:rowOff>
        </xdr:from>
        <xdr:to>
          <xdr:col>2</xdr:col>
          <xdr:colOff>142875</xdr:colOff>
          <xdr:row>53</xdr:row>
          <xdr:rowOff>104775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0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39</xdr:col>
      <xdr:colOff>78441</xdr:colOff>
      <xdr:row>10</xdr:row>
      <xdr:rowOff>0</xdr:rowOff>
    </xdr:from>
    <xdr:ext cx="2582758" cy="917559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9356912" y="2342029"/>
          <a:ext cx="2582758" cy="917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>
              <a:solidFill>
                <a:srgbClr val="FF0000"/>
              </a:solidFill>
            </a:rPr>
            <a:t>入力可能なセル以外は選択できません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入力するセルを直接クリックして</a:t>
          </a:r>
          <a:endParaRPr kumimoji="1" lang="en-US" altLang="ja-JP" sz="1100">
            <a:solidFill>
              <a:srgbClr val="FF0000"/>
            </a:solidFill>
          </a:endParaRPr>
        </a:p>
        <a:p>
          <a:r>
            <a:rPr kumimoji="1" lang="ja-JP" altLang="en-US" sz="1100">
              <a:solidFill>
                <a:srgbClr val="FF0000"/>
              </a:solidFill>
            </a:rPr>
            <a:t>入力してください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ユーザー定義 1">
      <a:majorFont>
        <a:latin typeface="Calibri"/>
        <a:ea typeface="メイリオ"/>
        <a:cs typeface=""/>
      </a:majorFont>
      <a:minorFont>
        <a:latin typeface="Calibri"/>
        <a:ea typeface="メイリオ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00"/>
        </a:solidFill>
        <a:ln w="12700"/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M69"/>
  <sheetViews>
    <sheetView tabSelected="1" view="pageBreakPreview" zoomScale="70" zoomScaleNormal="70" zoomScaleSheetLayoutView="70" workbookViewId="0">
      <selection activeCell="AR32" sqref="AR32"/>
    </sheetView>
  </sheetViews>
  <sheetFormatPr defaultColWidth="3" defaultRowHeight="18.75" x14ac:dyDescent="0.45"/>
  <cols>
    <col min="1" max="36" width="3" style="9"/>
    <col min="37" max="37" width="8.21875" style="9" hidden="1" customWidth="1"/>
    <col min="38" max="39" width="44.6640625" style="9" hidden="1" customWidth="1"/>
    <col min="40" max="16384" width="3" style="9"/>
  </cols>
  <sheetData>
    <row r="1" spans="1:38" s="15" customFormat="1" x14ac:dyDescent="0.45">
      <c r="A1" s="14" t="s">
        <v>48</v>
      </c>
      <c r="V1" s="168" t="s">
        <v>56</v>
      </c>
      <c r="W1" s="169"/>
      <c r="X1" s="169"/>
      <c r="Y1" s="170"/>
      <c r="Z1" s="16" t="s">
        <v>51</v>
      </c>
      <c r="AA1" s="17" t="str">
        <f>IF(AK58=1,"○","")</f>
        <v/>
      </c>
      <c r="AB1" s="16" t="s">
        <v>52</v>
      </c>
      <c r="AC1" s="17" t="str">
        <f>IF(AK64=1,"○","")</f>
        <v/>
      </c>
      <c r="AD1" s="16" t="s">
        <v>53</v>
      </c>
      <c r="AE1" s="17" t="str">
        <f>IF(AK21=1,"○","")</f>
        <v/>
      </c>
      <c r="AF1" s="16" t="s">
        <v>54</v>
      </c>
      <c r="AG1" s="17" t="str">
        <f>IF(AK7&gt;0,"○","")</f>
        <v/>
      </c>
      <c r="AH1" s="16" t="s">
        <v>55</v>
      </c>
      <c r="AI1" s="17" t="str">
        <f>IF(AK8&gt;0,"○","")</f>
        <v/>
      </c>
    </row>
    <row r="2" spans="1:38" ht="9.75" customHeight="1" x14ac:dyDescent="0.45">
      <c r="AK2" s="11"/>
    </row>
    <row r="3" spans="1:38" ht="24.75" x14ac:dyDescent="0.45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I3" s="171"/>
    </row>
    <row r="4" spans="1:38" x14ac:dyDescent="0.45">
      <c r="A4" s="3" t="s">
        <v>87</v>
      </c>
      <c r="Y4" s="9" t="s">
        <v>88</v>
      </c>
      <c r="AA4" s="172"/>
      <c r="AB4" s="172"/>
      <c r="AC4" s="9" t="s">
        <v>1</v>
      </c>
      <c r="AD4" s="172"/>
      <c r="AE4" s="172"/>
      <c r="AF4" s="9" t="s">
        <v>2</v>
      </c>
      <c r="AG4" s="172"/>
      <c r="AH4" s="172"/>
      <c r="AI4" s="9" t="s">
        <v>3</v>
      </c>
      <c r="AK4" s="11">
        <f>COUNTIF($AK$22:$AK$54,"未入力")</f>
        <v>3</v>
      </c>
      <c r="AL4" s="9" t="s">
        <v>62</v>
      </c>
    </row>
    <row r="5" spans="1:38" x14ac:dyDescent="0.45">
      <c r="R5" s="173" t="s">
        <v>32</v>
      </c>
      <c r="S5" s="173"/>
      <c r="T5" s="173"/>
      <c r="U5" s="173"/>
      <c r="V5" s="174"/>
      <c r="W5" s="174"/>
      <c r="X5" s="174"/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K5" s="11">
        <f>COUNTIF($AK$22:$AK$54,"未利用")</f>
        <v>0</v>
      </c>
      <c r="AL5" s="9" t="s">
        <v>63</v>
      </c>
    </row>
    <row r="6" spans="1:38" x14ac:dyDescent="0.45">
      <c r="R6" s="173"/>
      <c r="S6" s="173"/>
      <c r="T6" s="173"/>
      <c r="U6" s="173"/>
      <c r="V6" s="174"/>
      <c r="W6" s="174"/>
      <c r="X6" s="174"/>
      <c r="Y6" s="174"/>
      <c r="Z6" s="174"/>
      <c r="AA6" s="174"/>
      <c r="AB6" s="174"/>
      <c r="AC6" s="174"/>
      <c r="AD6" s="174"/>
      <c r="AE6" s="174"/>
      <c r="AF6" s="174"/>
      <c r="AG6" s="174"/>
      <c r="AH6" s="174"/>
      <c r="AK6" s="11">
        <f>COUNTIF($AK$22:$AK$54,"対象外")</f>
        <v>0</v>
      </c>
      <c r="AL6" s="9" t="s">
        <v>64</v>
      </c>
    </row>
    <row r="7" spans="1:38" x14ac:dyDescent="0.45">
      <c r="O7" s="9" t="s">
        <v>4</v>
      </c>
      <c r="R7" s="173" t="s">
        <v>5</v>
      </c>
      <c r="S7" s="173"/>
      <c r="T7" s="173"/>
      <c r="U7" s="173"/>
      <c r="V7" s="175"/>
      <c r="W7" s="175"/>
      <c r="X7" s="175"/>
      <c r="Y7" s="175"/>
      <c r="Z7" s="175"/>
      <c r="AA7" s="175"/>
      <c r="AB7" s="175"/>
      <c r="AC7" s="175"/>
      <c r="AD7" s="175"/>
      <c r="AE7" s="175"/>
      <c r="AK7" s="11">
        <f>COUNTIF($AK$22:$AK$54,"正当理由Ⅳ")</f>
        <v>0</v>
      </c>
      <c r="AL7" s="9" t="s">
        <v>65</v>
      </c>
    </row>
    <row r="8" spans="1:38" x14ac:dyDescent="0.45">
      <c r="R8" s="173"/>
      <c r="S8" s="173"/>
      <c r="T8" s="173"/>
      <c r="U8" s="173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G8" s="176" t="s">
        <v>36</v>
      </c>
      <c r="AH8" s="177"/>
      <c r="AK8" s="12">
        <f>SUM(AG24,AG35,AG46)</f>
        <v>0</v>
      </c>
      <c r="AL8" s="9" t="s">
        <v>66</v>
      </c>
    </row>
    <row r="9" spans="1:38" ht="19.5" customHeight="1" x14ac:dyDescent="0.45">
      <c r="R9" s="173" t="s">
        <v>6</v>
      </c>
      <c r="S9" s="173"/>
      <c r="T9" s="173"/>
      <c r="U9" s="173"/>
      <c r="V9" s="178"/>
      <c r="W9" s="178"/>
      <c r="X9" s="178"/>
      <c r="Y9" s="178"/>
      <c r="Z9" s="178"/>
      <c r="AA9" s="178"/>
      <c r="AB9" s="178"/>
      <c r="AC9" s="178"/>
      <c r="AD9" s="178"/>
      <c r="AE9" s="178"/>
      <c r="AG9" s="177"/>
      <c r="AH9" s="177"/>
    </row>
    <row r="10" spans="1:38" ht="19.5" customHeight="1" thickBot="1" x14ac:dyDescent="0.5">
      <c r="R10" s="18"/>
      <c r="S10" s="18"/>
      <c r="T10" s="18"/>
      <c r="U10" s="18"/>
      <c r="AF10" s="19"/>
      <c r="AG10" s="19"/>
    </row>
    <row r="11" spans="1:38" ht="33.75" customHeight="1" x14ac:dyDescent="0.45">
      <c r="A11" s="179" t="s">
        <v>7</v>
      </c>
      <c r="B11" s="180"/>
      <c r="C11" s="180"/>
      <c r="D11" s="181"/>
      <c r="E11" s="20">
        <v>2</v>
      </c>
      <c r="F11" s="20">
        <v>9</v>
      </c>
      <c r="G11" s="1"/>
      <c r="H11" s="2"/>
      <c r="I11" s="2"/>
      <c r="J11" s="2"/>
      <c r="K11" s="2"/>
      <c r="L11" s="2"/>
      <c r="M11" s="2"/>
      <c r="N11" s="2"/>
      <c r="O11" s="182"/>
      <c r="P11" s="182"/>
      <c r="Q11" s="182"/>
      <c r="R11" s="183" t="s">
        <v>8</v>
      </c>
      <c r="S11" s="180"/>
      <c r="T11" s="180"/>
      <c r="U11" s="181"/>
      <c r="V11" s="184"/>
      <c r="W11" s="184"/>
      <c r="X11" s="184"/>
      <c r="Y11" s="184"/>
      <c r="Z11" s="184"/>
      <c r="AA11" s="184"/>
      <c r="AB11" s="184"/>
      <c r="AC11" s="184"/>
      <c r="AD11" s="184"/>
      <c r="AE11" s="184"/>
      <c r="AF11" s="184"/>
      <c r="AG11" s="184"/>
      <c r="AH11" s="184"/>
      <c r="AI11" s="185"/>
    </row>
    <row r="12" spans="1:38" ht="33.75" customHeight="1" thickBot="1" x14ac:dyDescent="0.5">
      <c r="A12" s="186" t="s">
        <v>34</v>
      </c>
      <c r="B12" s="147"/>
      <c r="C12" s="147"/>
      <c r="D12" s="148"/>
      <c r="E12" s="145"/>
      <c r="F12" s="145"/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6" t="s">
        <v>35</v>
      </c>
      <c r="S12" s="147"/>
      <c r="T12" s="147"/>
      <c r="U12" s="148"/>
      <c r="V12" s="145"/>
      <c r="W12" s="145"/>
      <c r="X12" s="145"/>
      <c r="Y12" s="145"/>
      <c r="Z12" s="145"/>
      <c r="AA12" s="145"/>
      <c r="AB12" s="145"/>
      <c r="AC12" s="145"/>
      <c r="AD12" s="145"/>
      <c r="AE12" s="145"/>
      <c r="AF12" s="145"/>
      <c r="AG12" s="145"/>
      <c r="AH12" s="145"/>
      <c r="AI12" s="149"/>
    </row>
    <row r="13" spans="1:38" ht="9.75" customHeight="1" x14ac:dyDescent="0.45"/>
    <row r="14" spans="1:38" s="11" customFormat="1" ht="16.5" x14ac:dyDescent="0.45">
      <c r="A14" s="21" t="s">
        <v>29</v>
      </c>
    </row>
    <row r="15" spans="1:38" s="11" customFormat="1" x14ac:dyDescent="0.45">
      <c r="A15" s="11" t="s">
        <v>30</v>
      </c>
      <c r="AK15" s="9" t="s">
        <v>38</v>
      </c>
    </row>
    <row r="16" spans="1:38" s="11" customFormat="1" x14ac:dyDescent="0.45">
      <c r="A16" s="11" t="s">
        <v>31</v>
      </c>
      <c r="AK16" s="9" t="s">
        <v>11</v>
      </c>
    </row>
    <row r="17" spans="1:39" s="11" customFormat="1" x14ac:dyDescent="0.45">
      <c r="A17" s="11" t="s">
        <v>79</v>
      </c>
      <c r="AK17" s="9" t="s">
        <v>12</v>
      </c>
    </row>
    <row r="18" spans="1:39" ht="9" customHeight="1" thickBot="1" x14ac:dyDescent="0.5"/>
    <row r="19" spans="1:39" x14ac:dyDescent="0.45">
      <c r="A19" s="150" t="s">
        <v>9</v>
      </c>
      <c r="B19" s="151"/>
      <c r="C19" s="151"/>
      <c r="D19" s="152"/>
      <c r="E19" s="156" t="s">
        <v>88</v>
      </c>
      <c r="F19" s="151"/>
      <c r="G19" s="158"/>
      <c r="H19" s="158"/>
      <c r="I19" s="151" t="s">
        <v>10</v>
      </c>
      <c r="J19" s="151"/>
      <c r="K19" s="160" t="s">
        <v>37</v>
      </c>
      <c r="L19" s="162"/>
      <c r="M19" s="158"/>
      <c r="N19" s="158"/>
      <c r="O19" s="158"/>
      <c r="P19" s="158"/>
      <c r="Q19" s="152" t="s">
        <v>39</v>
      </c>
      <c r="R19" s="163" t="s">
        <v>11</v>
      </c>
      <c r="S19" s="163"/>
      <c r="T19" s="163" t="s">
        <v>13</v>
      </c>
      <c r="U19" s="163"/>
      <c r="V19" s="163" t="s">
        <v>15</v>
      </c>
      <c r="W19" s="163"/>
      <c r="X19" s="163" t="s">
        <v>16</v>
      </c>
      <c r="Y19" s="163"/>
      <c r="Z19" s="163" t="s">
        <v>17</v>
      </c>
      <c r="AA19" s="163"/>
      <c r="AB19" s="163" t="s">
        <v>18</v>
      </c>
      <c r="AC19" s="163"/>
      <c r="AD19" s="163" t="s">
        <v>19</v>
      </c>
      <c r="AE19" s="163"/>
      <c r="AF19" s="163" t="s">
        <v>25</v>
      </c>
      <c r="AG19" s="163"/>
      <c r="AH19" s="163"/>
      <c r="AI19" s="164"/>
    </row>
    <row r="20" spans="1:39" x14ac:dyDescent="0.45">
      <c r="A20" s="153"/>
      <c r="B20" s="154"/>
      <c r="C20" s="154"/>
      <c r="D20" s="155"/>
      <c r="E20" s="157"/>
      <c r="F20" s="154"/>
      <c r="G20" s="159"/>
      <c r="H20" s="159"/>
      <c r="I20" s="154"/>
      <c r="J20" s="154"/>
      <c r="K20" s="161"/>
      <c r="L20" s="159"/>
      <c r="M20" s="159"/>
      <c r="N20" s="159"/>
      <c r="O20" s="159"/>
      <c r="P20" s="159"/>
      <c r="Q20" s="155"/>
      <c r="R20" s="165" t="s">
        <v>12</v>
      </c>
      <c r="S20" s="165"/>
      <c r="T20" s="165" t="s">
        <v>14</v>
      </c>
      <c r="U20" s="165"/>
      <c r="V20" s="165" t="s">
        <v>20</v>
      </c>
      <c r="W20" s="165"/>
      <c r="X20" s="165" t="s">
        <v>21</v>
      </c>
      <c r="Y20" s="165"/>
      <c r="Z20" s="165" t="s">
        <v>22</v>
      </c>
      <c r="AA20" s="165"/>
      <c r="AB20" s="165" t="s">
        <v>23</v>
      </c>
      <c r="AC20" s="165"/>
      <c r="AD20" s="165" t="s">
        <v>24</v>
      </c>
      <c r="AE20" s="165"/>
      <c r="AF20" s="165"/>
      <c r="AG20" s="165"/>
      <c r="AH20" s="165"/>
      <c r="AI20" s="166"/>
    </row>
    <row r="21" spans="1:39" ht="27.75" customHeight="1" thickBot="1" x14ac:dyDescent="0.5">
      <c r="A21" s="22" t="s">
        <v>40</v>
      </c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143"/>
      <c r="U21" s="144"/>
      <c r="V21" s="143"/>
      <c r="W21" s="144"/>
      <c r="X21" s="143"/>
      <c r="Y21" s="144"/>
      <c r="Z21" s="143"/>
      <c r="AA21" s="144"/>
      <c r="AB21" s="143"/>
      <c r="AC21" s="144"/>
      <c r="AD21" s="143"/>
      <c r="AE21" s="144"/>
      <c r="AF21" s="24"/>
      <c r="AG21" s="141" t="str">
        <f>IF(SUM(T21:AE21)=0,"",SUM(T21:AE21))</f>
        <v/>
      </c>
      <c r="AH21" s="141"/>
      <c r="AI21" s="142"/>
      <c r="AK21" s="8" t="str">
        <f>IFERROR(IF(AVERAGE(T21:AE21)&lt;=20,1,2),"")</f>
        <v/>
      </c>
      <c r="AL21" s="9" t="s">
        <v>61</v>
      </c>
      <c r="AM21" s="9" t="s">
        <v>75</v>
      </c>
    </row>
    <row r="22" spans="1:39" ht="19.5" x14ac:dyDescent="0.45">
      <c r="A22" s="50" t="s">
        <v>26</v>
      </c>
      <c r="B22" s="51"/>
      <c r="C22" s="54" t="str">
        <f>A22</f>
        <v>訪問介護</v>
      </c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6"/>
      <c r="T22" s="57"/>
      <c r="U22" s="58"/>
      <c r="V22" s="57"/>
      <c r="W22" s="58"/>
      <c r="X22" s="57"/>
      <c r="Y22" s="58"/>
      <c r="Z22" s="57"/>
      <c r="AA22" s="58"/>
      <c r="AB22" s="57"/>
      <c r="AC22" s="58"/>
      <c r="AD22" s="57"/>
      <c r="AE22" s="58"/>
      <c r="AF22" s="4" t="s">
        <v>41</v>
      </c>
      <c r="AG22" s="59" t="str">
        <f>IF(SUM(T22:AE22)=0,"",SUM(T22:AE22))</f>
        <v/>
      </c>
      <c r="AH22" s="59"/>
      <c r="AI22" s="60"/>
      <c r="AK22" s="7" t="str">
        <f>IFERROR(IF(AVERAGE(T22:AE22)&lt;=10,"1","2"),"")</f>
        <v/>
      </c>
      <c r="AL22" s="25" t="str">
        <f>$AM$22</f>
        <v>←正当理由Ⅳに該当　１：する、２：しない</v>
      </c>
      <c r="AM22" s="26" t="s">
        <v>60</v>
      </c>
    </row>
    <row r="23" spans="1:39" ht="19.5" x14ac:dyDescent="0.45">
      <c r="A23" s="52"/>
      <c r="B23" s="53"/>
      <c r="C23" s="61" t="s">
        <v>27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3"/>
      <c r="T23" s="64"/>
      <c r="U23" s="65"/>
      <c r="V23" s="64"/>
      <c r="W23" s="65"/>
      <c r="X23" s="64"/>
      <c r="Y23" s="65"/>
      <c r="Z23" s="64"/>
      <c r="AA23" s="65"/>
      <c r="AB23" s="64"/>
      <c r="AC23" s="65"/>
      <c r="AD23" s="64"/>
      <c r="AE23" s="65"/>
      <c r="AF23" s="5" t="s">
        <v>42</v>
      </c>
      <c r="AG23" s="93" t="str">
        <f t="shared" ref="AG23" si="0">IF(SUM(T23:AE23)=0,"",SUM(T23:AE23))</f>
        <v/>
      </c>
      <c r="AH23" s="93"/>
      <c r="AI23" s="94"/>
      <c r="AK23" s="6" t="str">
        <f>IF(AND(AK28="８割超",AK22="1"),"正当理由Ⅳ",IF(AND(AK28="８割超",AD27&lt;80),"正当理由Ⅴ・Ⅵ",""))</f>
        <v/>
      </c>
      <c r="AL23" s="10" t="str">
        <f>$AM$23</f>
        <v>←８割超かつ正当理由ⅣorⅤ・Ⅵに該当する場合表示</v>
      </c>
      <c r="AM23" s="26" t="s">
        <v>81</v>
      </c>
    </row>
    <row r="24" spans="1:39" ht="19.5" x14ac:dyDescent="0.45">
      <c r="A24" s="52"/>
      <c r="B24" s="53"/>
      <c r="C24" s="61" t="s">
        <v>46</v>
      </c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3"/>
      <c r="T24" s="64"/>
      <c r="U24" s="65"/>
      <c r="V24" s="64"/>
      <c r="W24" s="65"/>
      <c r="X24" s="64"/>
      <c r="Y24" s="65"/>
      <c r="Z24" s="64"/>
      <c r="AA24" s="65"/>
      <c r="AB24" s="64"/>
      <c r="AC24" s="65"/>
      <c r="AD24" s="64"/>
      <c r="AE24" s="65"/>
      <c r="AF24" s="5" t="s">
        <v>43</v>
      </c>
      <c r="AG24" s="93" t="str">
        <f>IF(SUM(T24:AE24)=0,"",SUM(T24:AE24))</f>
        <v/>
      </c>
      <c r="AH24" s="93"/>
      <c r="AI24" s="94"/>
      <c r="AK24" s="6" t="str">
        <f>IF(AND(AK28="８割超",AK22="2"),"候補","")</f>
        <v/>
      </c>
      <c r="AL24" s="10" t="str">
        <f>$AM$24</f>
        <v>←正当理由Ⅳに該当しない８割超の場合：候補</v>
      </c>
      <c r="AM24" s="26" t="s">
        <v>72</v>
      </c>
    </row>
    <row r="25" spans="1:39" ht="18.75" customHeight="1" x14ac:dyDescent="0.45">
      <c r="A25" s="52"/>
      <c r="B25" s="53"/>
      <c r="C25" s="66" t="s">
        <v>44</v>
      </c>
      <c r="D25" s="67"/>
      <c r="E25" s="68"/>
      <c r="F25" s="75" t="s">
        <v>32</v>
      </c>
      <c r="G25" s="76"/>
      <c r="H25" s="76"/>
      <c r="I25" s="77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9"/>
      <c r="AK25" s="6">
        <f>IF(AND(T22&lt;=$T$21,V22&lt;=$V$21,X22&lt;=$X$21,Z22&lt;=$Z$21,AB22&lt;=$AB$21,AD22&lt;=$AD$21),0,1)</f>
        <v>0</v>
      </c>
      <c r="AL25" s="10" t="str">
        <f>$AM$25</f>
        <v>←給付管理総数超過　０：なし、１：エラー</v>
      </c>
      <c r="AM25" s="26" t="s">
        <v>74</v>
      </c>
    </row>
    <row r="26" spans="1:39" x14ac:dyDescent="0.45">
      <c r="A26" s="52"/>
      <c r="B26" s="53"/>
      <c r="C26" s="69"/>
      <c r="D26" s="70"/>
      <c r="E26" s="71"/>
      <c r="F26" s="80" t="s">
        <v>28</v>
      </c>
      <c r="G26" s="81"/>
      <c r="H26" s="81"/>
      <c r="I26" s="82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4"/>
      <c r="AK26" s="6"/>
      <c r="AL26" s="10"/>
      <c r="AM26" s="26"/>
    </row>
    <row r="27" spans="1:39" ht="28.5" customHeight="1" thickBot="1" x14ac:dyDescent="0.5">
      <c r="A27" s="52"/>
      <c r="B27" s="53"/>
      <c r="C27" s="69"/>
      <c r="D27" s="70"/>
      <c r="E27" s="71"/>
      <c r="F27" s="85" t="s">
        <v>78</v>
      </c>
      <c r="G27" s="86"/>
      <c r="H27" s="86"/>
      <c r="I27" s="87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9"/>
      <c r="U27" s="90" t="s">
        <v>58</v>
      </c>
      <c r="V27" s="91"/>
      <c r="W27" s="91"/>
      <c r="X27" s="91"/>
      <c r="Y27" s="91"/>
      <c r="Z27" s="91"/>
      <c r="AA27" s="91"/>
      <c r="AB27" s="91"/>
      <c r="AC27" s="92"/>
      <c r="AD27" s="99" t="str">
        <f>IFERROR(ROUND((AG23-AG24)/AG22,4)*100,"")</f>
        <v/>
      </c>
      <c r="AE27" s="99"/>
      <c r="AF27" s="99"/>
      <c r="AG27" s="99"/>
      <c r="AH27" s="140" t="s">
        <v>45</v>
      </c>
      <c r="AI27" s="101"/>
      <c r="AK27" s="6" t="str">
        <f>IF(AK28="８割超",A22,"")</f>
        <v/>
      </c>
      <c r="AL27" s="10" t="str">
        <f>$AM$27</f>
        <v>←８割超の場合サービス名出力</v>
      </c>
      <c r="AM27" s="26" t="s">
        <v>69</v>
      </c>
    </row>
    <row r="28" spans="1:39" ht="28.5" customHeight="1" thickTop="1" thickBot="1" x14ac:dyDescent="0.5">
      <c r="A28" s="52"/>
      <c r="B28" s="53"/>
      <c r="C28" s="69"/>
      <c r="D28" s="70"/>
      <c r="E28" s="71"/>
      <c r="F28" s="126" t="s">
        <v>33</v>
      </c>
      <c r="G28" s="96"/>
      <c r="H28" s="96"/>
      <c r="I28" s="127"/>
      <c r="J28" s="95" t="s">
        <v>57</v>
      </c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7" t="s">
        <v>59</v>
      </c>
      <c r="V28" s="97"/>
      <c r="W28" s="97"/>
      <c r="X28" s="97"/>
      <c r="Y28" s="97"/>
      <c r="Z28" s="97"/>
      <c r="AA28" s="97"/>
      <c r="AB28" s="97"/>
      <c r="AC28" s="98"/>
      <c r="AD28" s="41" t="str">
        <f>IFERROR(ROUND(AG23/AG22,4)*100,"")</f>
        <v/>
      </c>
      <c r="AE28" s="42"/>
      <c r="AF28" s="42"/>
      <c r="AG28" s="43"/>
      <c r="AH28" s="102"/>
      <c r="AI28" s="103"/>
      <c r="AK28" s="6" t="str">
        <f>IF(AND(AD28="",AK32=FALSE),"未入力",IF(AK32=TRUE,"未利用",IF(AD28&lt;=80,"対象外","８割超")))</f>
        <v>未入力</v>
      </c>
      <c r="AL28" s="10" t="str">
        <f>$AM$28</f>
        <v>←８割超</v>
      </c>
      <c r="AM28" s="26" t="s">
        <v>68</v>
      </c>
    </row>
    <row r="29" spans="1:39" ht="18.75" customHeight="1" thickTop="1" x14ac:dyDescent="0.45">
      <c r="A29" s="52"/>
      <c r="B29" s="53"/>
      <c r="C29" s="69"/>
      <c r="D29" s="70"/>
      <c r="E29" s="71"/>
      <c r="F29" s="35" t="s">
        <v>49</v>
      </c>
      <c r="G29" s="36"/>
      <c r="H29" s="36"/>
      <c r="I29" s="36"/>
      <c r="J29" s="37"/>
      <c r="K29" s="44" t="s">
        <v>80</v>
      </c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6"/>
      <c r="AE29" s="46"/>
      <c r="AF29" s="46"/>
      <c r="AG29" s="46"/>
      <c r="AH29" s="45"/>
      <c r="AI29" s="47"/>
      <c r="AK29" s="6"/>
      <c r="AL29" s="10"/>
      <c r="AM29" s="26"/>
    </row>
    <row r="30" spans="1:39" ht="9.75" customHeight="1" x14ac:dyDescent="0.45">
      <c r="A30" s="52"/>
      <c r="B30" s="53"/>
      <c r="C30" s="72"/>
      <c r="D30" s="73"/>
      <c r="E30" s="74"/>
      <c r="F30" s="38"/>
      <c r="G30" s="39"/>
      <c r="H30" s="39"/>
      <c r="I30" s="39"/>
      <c r="J30" s="40"/>
      <c r="K30" s="48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9"/>
      <c r="AK30" s="6"/>
      <c r="AL30" s="10"/>
      <c r="AM30" s="26"/>
    </row>
    <row r="31" spans="1:39" x14ac:dyDescent="0.45">
      <c r="A31" s="116"/>
      <c r="B31" s="117"/>
      <c r="C31" s="117"/>
      <c r="D31" s="117"/>
      <c r="E31" s="118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3"/>
      <c r="AK31" s="6" t="str">
        <f>IF(F31="","","W")</f>
        <v/>
      </c>
      <c r="AL31" s="10" t="str">
        <f>$AM$31</f>
        <v>←内訳記載した場合：W</v>
      </c>
      <c r="AM31" s="26" t="s">
        <v>70</v>
      </c>
    </row>
    <row r="32" spans="1:39" ht="19.5" thickBot="1" x14ac:dyDescent="0.5">
      <c r="A32" s="119"/>
      <c r="B32" s="120"/>
      <c r="C32" s="120"/>
      <c r="D32" s="120"/>
      <c r="E32" s="121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5"/>
      <c r="AK32" s="6" t="b">
        <v>0</v>
      </c>
      <c r="AL32" s="27" t="str">
        <f>$AM$32</f>
        <v>←本サービス未利用チェック</v>
      </c>
      <c r="AM32" s="26" t="s">
        <v>67</v>
      </c>
    </row>
    <row r="33" spans="1:38" ht="19.5" x14ac:dyDescent="0.45">
      <c r="A33" s="50" t="s">
        <v>83</v>
      </c>
      <c r="B33" s="51"/>
      <c r="C33" s="54" t="str">
        <f>A33</f>
        <v>通所介護（地域密着型通所介護含む）</v>
      </c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6"/>
      <c r="T33" s="57"/>
      <c r="U33" s="58"/>
      <c r="V33" s="57"/>
      <c r="W33" s="58"/>
      <c r="X33" s="57"/>
      <c r="Y33" s="58"/>
      <c r="Z33" s="57"/>
      <c r="AA33" s="58"/>
      <c r="AB33" s="57"/>
      <c r="AC33" s="58"/>
      <c r="AD33" s="57"/>
      <c r="AE33" s="58"/>
      <c r="AF33" s="4" t="s">
        <v>41</v>
      </c>
      <c r="AG33" s="59" t="str">
        <f>IF(SUM(T33:AE33)=0,"",SUM(T33:AE33))</f>
        <v/>
      </c>
      <c r="AH33" s="59"/>
      <c r="AI33" s="60"/>
      <c r="AK33" s="7" t="str">
        <f t="shared" ref="AK33" si="1">IFERROR(IF(AVERAGE(T33:AE33)&lt;=10,"1","2"),"")</f>
        <v/>
      </c>
      <c r="AL33" s="25" t="str">
        <f t="shared" ref="AL33" si="2">$AM$22</f>
        <v>←正当理由Ⅳに該当　１：する、２：しない</v>
      </c>
    </row>
    <row r="34" spans="1:38" ht="19.5" x14ac:dyDescent="0.45">
      <c r="A34" s="52"/>
      <c r="B34" s="53"/>
      <c r="C34" s="61" t="str">
        <f>$C$23</f>
        <v>うち、紹介率最高法人を位置付けた計画数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3"/>
      <c r="T34" s="64"/>
      <c r="U34" s="65"/>
      <c r="V34" s="64"/>
      <c r="W34" s="65"/>
      <c r="X34" s="64"/>
      <c r="Y34" s="65"/>
      <c r="Z34" s="64"/>
      <c r="AA34" s="65"/>
      <c r="AB34" s="64"/>
      <c r="AC34" s="65"/>
      <c r="AD34" s="64"/>
      <c r="AE34" s="65"/>
      <c r="AF34" s="5" t="s">
        <v>42</v>
      </c>
      <c r="AG34" s="93" t="str">
        <f t="shared" ref="AG34:AG35" si="3">IF(SUM(T34:AE34)=0,"",SUM(T34:AE34))</f>
        <v/>
      </c>
      <c r="AH34" s="93"/>
      <c r="AI34" s="94"/>
      <c r="AK34" s="6" t="str">
        <f t="shared" ref="AK34" si="4">IF(AND(AK39="８割超",AK33="1"),"正当理由Ⅳ","")</f>
        <v/>
      </c>
      <c r="AL34" s="10" t="str">
        <f t="shared" ref="AL34" si="5">$AM$23</f>
        <v>←８割超かつ正当理由ⅣorⅤ・Ⅵに該当する場合表示</v>
      </c>
    </row>
    <row r="35" spans="1:38" ht="19.5" x14ac:dyDescent="0.45">
      <c r="A35" s="52"/>
      <c r="B35" s="53"/>
      <c r="C35" s="61" t="str">
        <f>$C$24</f>
        <v>うち、判定から控除すべき正当な理由がある計画数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3"/>
      <c r="T35" s="64"/>
      <c r="U35" s="65"/>
      <c r="V35" s="64"/>
      <c r="W35" s="65"/>
      <c r="X35" s="64"/>
      <c r="Y35" s="65"/>
      <c r="Z35" s="64"/>
      <c r="AA35" s="65"/>
      <c r="AB35" s="64"/>
      <c r="AC35" s="65"/>
      <c r="AD35" s="64"/>
      <c r="AE35" s="65"/>
      <c r="AF35" s="5" t="s">
        <v>43</v>
      </c>
      <c r="AG35" s="93" t="str">
        <f t="shared" si="3"/>
        <v/>
      </c>
      <c r="AH35" s="93"/>
      <c r="AI35" s="94"/>
      <c r="AK35" s="6" t="str">
        <f t="shared" ref="AK35" si="6">IF(AND(AK39="８割超",AK33="2"),"候補","")</f>
        <v/>
      </c>
      <c r="AL35" s="10" t="str">
        <f t="shared" ref="AL35" si="7">$AM$24</f>
        <v>←正当理由Ⅳに該当しない８割超の場合：候補</v>
      </c>
    </row>
    <row r="36" spans="1:38" ht="18.75" customHeight="1" x14ac:dyDescent="0.45">
      <c r="A36" s="52"/>
      <c r="B36" s="53"/>
      <c r="C36" s="66" t="str">
        <f>$C$25</f>
        <v>紹介率
最高法人</v>
      </c>
      <c r="D36" s="67"/>
      <c r="E36" s="68"/>
      <c r="F36" s="75" t="str">
        <f>$F$25</f>
        <v>法人所在地</v>
      </c>
      <c r="G36" s="76"/>
      <c r="H36" s="76"/>
      <c r="I36" s="77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9"/>
      <c r="AK36" s="6">
        <f t="shared" ref="AK36" si="8">IF(AND(T33&lt;=$T$21,V33&lt;=$V$21,X33&lt;=$X$21,Z33&lt;=$Z$21,AB33&lt;=$AB$21,AD33&lt;=$AD$21),0,1)</f>
        <v>0</v>
      </c>
      <c r="AL36" s="10" t="str">
        <f t="shared" ref="AL36" si="9">$AM$25</f>
        <v>←給付管理総数超過　０：なし、１：エラー</v>
      </c>
    </row>
    <row r="37" spans="1:38" x14ac:dyDescent="0.45">
      <c r="A37" s="52"/>
      <c r="B37" s="53"/>
      <c r="C37" s="69"/>
      <c r="D37" s="70"/>
      <c r="E37" s="71"/>
      <c r="F37" s="80" t="str">
        <f>$F$26</f>
        <v>法人名</v>
      </c>
      <c r="G37" s="81"/>
      <c r="H37" s="81"/>
      <c r="I37" s="82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4"/>
      <c r="AK37" s="6"/>
      <c r="AL37" s="10"/>
    </row>
    <row r="38" spans="1:38" ht="24" customHeight="1" thickBot="1" x14ac:dyDescent="0.5">
      <c r="A38" s="52"/>
      <c r="B38" s="53"/>
      <c r="C38" s="69"/>
      <c r="D38" s="70"/>
      <c r="E38" s="71"/>
      <c r="F38" s="85" t="str">
        <f>$F$27</f>
        <v>事業所名</v>
      </c>
      <c r="G38" s="86"/>
      <c r="H38" s="86"/>
      <c r="I38" s="87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9"/>
      <c r="U38" s="90" t="str">
        <f>$U$27</f>
        <v>(控除した場合)(B－C)÷A×１００</v>
      </c>
      <c r="V38" s="91"/>
      <c r="W38" s="91"/>
      <c r="X38" s="91"/>
      <c r="Y38" s="91"/>
      <c r="Z38" s="91"/>
      <c r="AA38" s="91"/>
      <c r="AB38" s="91"/>
      <c r="AC38" s="92"/>
      <c r="AD38" s="99" t="str">
        <f>IFERROR(ROUND((AG34-AG35)/AG33,4)*100,"")</f>
        <v/>
      </c>
      <c r="AE38" s="99"/>
      <c r="AF38" s="99"/>
      <c r="AG38" s="99"/>
      <c r="AH38" s="100" t="s">
        <v>45</v>
      </c>
      <c r="AI38" s="101"/>
      <c r="AK38" s="6" t="str">
        <f t="shared" ref="AK38" si="10">IF(AK39="８割超",A33,"")</f>
        <v/>
      </c>
      <c r="AL38" s="10" t="str">
        <f t="shared" ref="AL38" si="11">$AM$27</f>
        <v>←８割超の場合サービス名出力</v>
      </c>
    </row>
    <row r="39" spans="1:38" ht="24" customHeight="1" thickTop="1" thickBot="1" x14ac:dyDescent="0.5">
      <c r="A39" s="52"/>
      <c r="B39" s="53"/>
      <c r="C39" s="69"/>
      <c r="D39" s="70"/>
      <c r="E39" s="71"/>
      <c r="F39" s="126" t="str">
        <f>$F$28</f>
        <v>紹介率</v>
      </c>
      <c r="G39" s="96"/>
      <c r="H39" s="96"/>
      <c r="I39" s="127"/>
      <c r="J39" s="95" t="str">
        <f>$J$28</f>
        <v>※小数点第２位以下四捨五入</v>
      </c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7" t="str">
        <f>$U$28</f>
        <v>　 (控除前)　　B÷A×１００</v>
      </c>
      <c r="V39" s="97"/>
      <c r="W39" s="97"/>
      <c r="X39" s="97"/>
      <c r="Y39" s="97"/>
      <c r="Z39" s="97"/>
      <c r="AA39" s="97"/>
      <c r="AB39" s="97"/>
      <c r="AC39" s="98"/>
      <c r="AD39" s="41" t="str">
        <f>IFERROR(ROUND(AG34/AG33,4)*100,"")</f>
        <v/>
      </c>
      <c r="AE39" s="42"/>
      <c r="AF39" s="42"/>
      <c r="AG39" s="43"/>
      <c r="AH39" s="102"/>
      <c r="AI39" s="103"/>
      <c r="AK39" s="6" t="str">
        <f>IF(AND(AD39="",AK43=FALSE),"未入力",IF(AK43=TRUE,"未利用",IF(AD39&lt;=80,"対象外","８割超")))</f>
        <v>未入力</v>
      </c>
      <c r="AL39" s="10" t="str">
        <f t="shared" ref="AL39" si="12">$AM$28</f>
        <v>←８割超</v>
      </c>
    </row>
    <row r="40" spans="1:38" ht="18.75" customHeight="1" thickTop="1" x14ac:dyDescent="0.45">
      <c r="A40" s="52"/>
      <c r="B40" s="53"/>
      <c r="C40" s="69"/>
      <c r="D40" s="70"/>
      <c r="E40" s="71"/>
      <c r="F40" s="35" t="str">
        <f>$F$29</f>
        <v>(Ｃ)欄の内訳</v>
      </c>
      <c r="G40" s="36"/>
      <c r="H40" s="36"/>
      <c r="I40" s="36"/>
      <c r="J40" s="37"/>
      <c r="K40" s="4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6"/>
      <c r="AE40" s="46"/>
      <c r="AF40" s="46"/>
      <c r="AG40" s="46"/>
      <c r="AH40" s="45"/>
      <c r="AI40" s="47"/>
      <c r="AK40" s="6"/>
      <c r="AL40" s="10"/>
    </row>
    <row r="41" spans="1:38" ht="9.75" customHeight="1" x14ac:dyDescent="0.45">
      <c r="A41" s="52"/>
      <c r="B41" s="53"/>
      <c r="C41" s="72"/>
      <c r="D41" s="73"/>
      <c r="E41" s="74"/>
      <c r="F41" s="38"/>
      <c r="G41" s="39"/>
      <c r="H41" s="39"/>
      <c r="I41" s="39"/>
      <c r="J41" s="40"/>
      <c r="K41" s="48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  <c r="AE41" s="46"/>
      <c r="AF41" s="46"/>
      <c r="AG41" s="46"/>
      <c r="AH41" s="46"/>
      <c r="AI41" s="49"/>
      <c r="AK41" s="6"/>
      <c r="AL41" s="10"/>
    </row>
    <row r="42" spans="1:38" x14ac:dyDescent="0.45">
      <c r="A42" s="116"/>
      <c r="B42" s="117"/>
      <c r="C42" s="117"/>
      <c r="D42" s="117"/>
      <c r="E42" s="118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  <c r="AB42" s="122"/>
      <c r="AC42" s="122"/>
      <c r="AD42" s="122"/>
      <c r="AE42" s="122"/>
      <c r="AF42" s="122"/>
      <c r="AG42" s="122"/>
      <c r="AH42" s="122"/>
      <c r="AI42" s="123"/>
      <c r="AK42" s="6" t="str">
        <f t="shared" ref="AK42" si="13">IF(F42="","","W")</f>
        <v/>
      </c>
      <c r="AL42" s="10" t="str">
        <f t="shared" ref="AL42" si="14">$AM$31</f>
        <v>←内訳記載した場合：W</v>
      </c>
    </row>
    <row r="43" spans="1:38" ht="19.5" thickBot="1" x14ac:dyDescent="0.5">
      <c r="A43" s="119"/>
      <c r="B43" s="120"/>
      <c r="C43" s="120"/>
      <c r="D43" s="120"/>
      <c r="E43" s="121"/>
      <c r="F43" s="124"/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24"/>
      <c r="V43" s="124"/>
      <c r="W43" s="124"/>
      <c r="X43" s="124"/>
      <c r="Y43" s="124"/>
      <c r="Z43" s="124"/>
      <c r="AA43" s="124"/>
      <c r="AB43" s="124"/>
      <c r="AC43" s="124"/>
      <c r="AD43" s="124"/>
      <c r="AE43" s="124"/>
      <c r="AF43" s="124"/>
      <c r="AG43" s="124"/>
      <c r="AH43" s="124"/>
      <c r="AI43" s="125"/>
      <c r="AK43" s="6" t="b">
        <v>0</v>
      </c>
      <c r="AL43" s="27" t="str">
        <f t="shared" ref="AL43" si="15">$AM$32</f>
        <v>←本サービス未利用チェック</v>
      </c>
    </row>
    <row r="44" spans="1:38" ht="19.5" x14ac:dyDescent="0.45">
      <c r="A44" s="50" t="s">
        <v>47</v>
      </c>
      <c r="B44" s="51"/>
      <c r="C44" s="54" t="str">
        <f>A44</f>
        <v>福祉用具貸与</v>
      </c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6"/>
      <c r="T44" s="57"/>
      <c r="U44" s="58"/>
      <c r="V44" s="57"/>
      <c r="W44" s="58"/>
      <c r="X44" s="57"/>
      <c r="Y44" s="58"/>
      <c r="Z44" s="57"/>
      <c r="AA44" s="58"/>
      <c r="AB44" s="57"/>
      <c r="AC44" s="58"/>
      <c r="AD44" s="57"/>
      <c r="AE44" s="58"/>
      <c r="AF44" s="4" t="s">
        <v>41</v>
      </c>
      <c r="AG44" s="59" t="str">
        <f>IF(SUM(T44:AE44)=0,"",SUM(T44:AE44))</f>
        <v/>
      </c>
      <c r="AH44" s="59"/>
      <c r="AI44" s="60"/>
      <c r="AK44" s="7" t="str">
        <f t="shared" ref="AK44" si="16">IFERROR(IF(AVERAGE(T44:AE44)&lt;=10,"1","2"),"")</f>
        <v/>
      </c>
      <c r="AL44" s="25" t="str">
        <f t="shared" ref="AL44" si="17">$AM$22</f>
        <v>←正当理由Ⅳに該当　１：する、２：しない</v>
      </c>
    </row>
    <row r="45" spans="1:38" ht="19.5" x14ac:dyDescent="0.45">
      <c r="A45" s="52"/>
      <c r="B45" s="53"/>
      <c r="C45" s="61" t="str">
        <f>$C$23</f>
        <v>うち、紹介率最高法人を位置付けた計画数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3"/>
      <c r="T45" s="64"/>
      <c r="U45" s="65"/>
      <c r="V45" s="64"/>
      <c r="W45" s="65"/>
      <c r="X45" s="64"/>
      <c r="Y45" s="65"/>
      <c r="Z45" s="64"/>
      <c r="AA45" s="65"/>
      <c r="AB45" s="64"/>
      <c r="AC45" s="65"/>
      <c r="AD45" s="64"/>
      <c r="AE45" s="65"/>
      <c r="AF45" s="5" t="s">
        <v>42</v>
      </c>
      <c r="AG45" s="93" t="str">
        <f t="shared" ref="AG45:AG46" si="18">IF(SUM(T45:AE45)=0,"",SUM(T45:AE45))</f>
        <v/>
      </c>
      <c r="AH45" s="93"/>
      <c r="AI45" s="94"/>
      <c r="AK45" s="6" t="str">
        <f t="shared" ref="AK45" si="19">IF(AND(AK50="８割超",AK44="1"),"正当理由Ⅳ","")</f>
        <v/>
      </c>
      <c r="AL45" s="10" t="str">
        <f t="shared" ref="AL45" si="20">$AM$23</f>
        <v>←８割超かつ正当理由ⅣorⅤ・Ⅵに該当する場合表示</v>
      </c>
    </row>
    <row r="46" spans="1:38" ht="19.5" x14ac:dyDescent="0.45">
      <c r="A46" s="52"/>
      <c r="B46" s="53"/>
      <c r="C46" s="61" t="str">
        <f>$C$24</f>
        <v>うち、判定から控除すべき正当な理由がある計画数</v>
      </c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3"/>
      <c r="T46" s="64"/>
      <c r="U46" s="65"/>
      <c r="V46" s="64"/>
      <c r="W46" s="65"/>
      <c r="X46" s="64"/>
      <c r="Y46" s="65"/>
      <c r="Z46" s="64"/>
      <c r="AA46" s="65"/>
      <c r="AB46" s="64"/>
      <c r="AC46" s="65"/>
      <c r="AD46" s="64"/>
      <c r="AE46" s="65"/>
      <c r="AF46" s="5" t="s">
        <v>43</v>
      </c>
      <c r="AG46" s="93" t="str">
        <f t="shared" si="18"/>
        <v/>
      </c>
      <c r="AH46" s="93"/>
      <c r="AI46" s="94"/>
      <c r="AK46" s="6" t="str">
        <f t="shared" ref="AK46" si="21">IF(AND(AK50="８割超",AK44="2"),"候補","")</f>
        <v/>
      </c>
      <c r="AL46" s="10" t="str">
        <f t="shared" ref="AL46" si="22">$AM$24</f>
        <v>←正当理由Ⅳに該当しない８割超の場合：候補</v>
      </c>
    </row>
    <row r="47" spans="1:38" ht="18.75" customHeight="1" x14ac:dyDescent="0.45">
      <c r="A47" s="52"/>
      <c r="B47" s="53"/>
      <c r="C47" s="66" t="str">
        <f>$C$25</f>
        <v>紹介率
最高法人</v>
      </c>
      <c r="D47" s="67"/>
      <c r="E47" s="68"/>
      <c r="F47" s="75" t="str">
        <f>$F$25</f>
        <v>法人所在地</v>
      </c>
      <c r="G47" s="76"/>
      <c r="H47" s="76"/>
      <c r="I47" s="77"/>
      <c r="J47" s="78"/>
      <c r="K47" s="78"/>
      <c r="L47" s="78"/>
      <c r="M47" s="78"/>
      <c r="N47" s="78"/>
      <c r="O47" s="78"/>
      <c r="P47" s="78"/>
      <c r="Q47" s="78"/>
      <c r="R47" s="78"/>
      <c r="S47" s="78"/>
      <c r="T47" s="78"/>
      <c r="U47" s="78"/>
      <c r="V47" s="78"/>
      <c r="W47" s="78"/>
      <c r="X47" s="78"/>
      <c r="Y47" s="78"/>
      <c r="Z47" s="78"/>
      <c r="AA47" s="78"/>
      <c r="AB47" s="78"/>
      <c r="AC47" s="78"/>
      <c r="AD47" s="78"/>
      <c r="AE47" s="78"/>
      <c r="AF47" s="78"/>
      <c r="AG47" s="78"/>
      <c r="AH47" s="78"/>
      <c r="AI47" s="79"/>
      <c r="AK47" s="6">
        <f t="shared" ref="AK47" si="23">IF(AND(T44&lt;=$T$21,V44&lt;=$V$21,X44&lt;=$X$21,Z44&lt;=$Z$21,AB44&lt;=$AB$21,AD44&lt;=$AD$21),0,1)</f>
        <v>0</v>
      </c>
      <c r="AL47" s="10" t="str">
        <f t="shared" ref="AL47" si="24">$AM$25</f>
        <v>←給付管理総数超過　０：なし、１：エラー</v>
      </c>
    </row>
    <row r="48" spans="1:38" x14ac:dyDescent="0.45">
      <c r="A48" s="52"/>
      <c r="B48" s="53"/>
      <c r="C48" s="69"/>
      <c r="D48" s="70"/>
      <c r="E48" s="71"/>
      <c r="F48" s="80" t="str">
        <f>$F$26</f>
        <v>法人名</v>
      </c>
      <c r="G48" s="81"/>
      <c r="H48" s="81"/>
      <c r="I48" s="82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4"/>
      <c r="AK48" s="6"/>
      <c r="AL48" s="10"/>
    </row>
    <row r="49" spans="1:38" ht="24" customHeight="1" thickBot="1" x14ac:dyDescent="0.5">
      <c r="A49" s="52"/>
      <c r="B49" s="53"/>
      <c r="C49" s="69"/>
      <c r="D49" s="70"/>
      <c r="E49" s="71"/>
      <c r="F49" s="85" t="str">
        <f>$F$27</f>
        <v>事業所名</v>
      </c>
      <c r="G49" s="86"/>
      <c r="H49" s="86"/>
      <c r="I49" s="87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9"/>
      <c r="U49" s="90" t="str">
        <f>$U$27</f>
        <v>(控除した場合)(B－C)÷A×１００</v>
      </c>
      <c r="V49" s="91"/>
      <c r="W49" s="91"/>
      <c r="X49" s="91"/>
      <c r="Y49" s="91"/>
      <c r="Z49" s="91"/>
      <c r="AA49" s="91"/>
      <c r="AB49" s="91"/>
      <c r="AC49" s="92"/>
      <c r="AD49" s="99" t="str">
        <f>IFERROR(ROUND((AG45-AG46)/AG44,4)*100,"")</f>
        <v/>
      </c>
      <c r="AE49" s="99"/>
      <c r="AF49" s="99"/>
      <c r="AG49" s="99"/>
      <c r="AH49" s="100" t="s">
        <v>45</v>
      </c>
      <c r="AI49" s="101"/>
      <c r="AK49" s="6" t="str">
        <f t="shared" ref="AK49" si="25">IF(AK50="８割超",A44,"")</f>
        <v/>
      </c>
      <c r="AL49" s="10" t="str">
        <f t="shared" ref="AL49" si="26">$AM$27</f>
        <v>←８割超の場合サービス名出力</v>
      </c>
    </row>
    <row r="50" spans="1:38" ht="24" customHeight="1" thickTop="1" thickBot="1" x14ac:dyDescent="0.5">
      <c r="A50" s="52"/>
      <c r="B50" s="53"/>
      <c r="C50" s="69"/>
      <c r="D50" s="70"/>
      <c r="E50" s="71"/>
      <c r="F50" s="126" t="str">
        <f>$F$28</f>
        <v>紹介率</v>
      </c>
      <c r="G50" s="96"/>
      <c r="H50" s="96"/>
      <c r="I50" s="127"/>
      <c r="J50" s="95" t="str">
        <f>$J$28</f>
        <v>※小数点第２位以下四捨五入</v>
      </c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7" t="str">
        <f>$U$28</f>
        <v>　 (控除前)　　B÷A×１００</v>
      </c>
      <c r="V50" s="97"/>
      <c r="W50" s="97"/>
      <c r="X50" s="97"/>
      <c r="Y50" s="97"/>
      <c r="Z50" s="97"/>
      <c r="AA50" s="97"/>
      <c r="AB50" s="97"/>
      <c r="AC50" s="98"/>
      <c r="AD50" s="41" t="str">
        <f>IFERROR(ROUND(AG45/AG44,4)*100,"")</f>
        <v/>
      </c>
      <c r="AE50" s="42"/>
      <c r="AF50" s="42"/>
      <c r="AG50" s="43"/>
      <c r="AH50" s="102"/>
      <c r="AI50" s="103"/>
      <c r="AK50" s="6" t="str">
        <f>IF(AND(AD50="",AK54=FALSE),"未入力",IF(AK54=TRUE,"未利用",IF(AD50&lt;=80,"対象外","８割超")))</f>
        <v>未入力</v>
      </c>
      <c r="AL50" s="10" t="str">
        <f t="shared" ref="AL50" si="27">$AM$28</f>
        <v>←８割超</v>
      </c>
    </row>
    <row r="51" spans="1:38" ht="18.75" customHeight="1" thickTop="1" x14ac:dyDescent="0.45">
      <c r="A51" s="52"/>
      <c r="B51" s="53"/>
      <c r="C51" s="69"/>
      <c r="D51" s="70"/>
      <c r="E51" s="71"/>
      <c r="F51" s="35" t="str">
        <f>$F$29</f>
        <v>(Ｃ)欄の内訳</v>
      </c>
      <c r="G51" s="36"/>
      <c r="H51" s="36"/>
      <c r="I51" s="36"/>
      <c r="J51" s="37"/>
      <c r="K51" s="44" t="str">
        <f>$K$29</f>
        <v>上記(C)欄に計上される計画がある場合、その事由ごとに具体的な内容と内訳件数を記載してください。（奈良県が所管する事業所に対して定める取扱通知における、正当理由パターンⅤ又はⅥに該当するもの）</v>
      </c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6"/>
      <c r="AE51" s="46"/>
      <c r="AF51" s="46"/>
      <c r="AG51" s="46"/>
      <c r="AH51" s="45"/>
      <c r="AI51" s="47"/>
      <c r="AK51" s="6"/>
      <c r="AL51" s="10"/>
    </row>
    <row r="52" spans="1:38" ht="9.75" customHeight="1" x14ac:dyDescent="0.45">
      <c r="A52" s="52"/>
      <c r="B52" s="53"/>
      <c r="C52" s="72"/>
      <c r="D52" s="73"/>
      <c r="E52" s="74"/>
      <c r="F52" s="38"/>
      <c r="G52" s="39"/>
      <c r="H52" s="39"/>
      <c r="I52" s="39"/>
      <c r="J52" s="40"/>
      <c r="K52" s="48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9"/>
      <c r="AK52" s="6"/>
      <c r="AL52" s="10"/>
    </row>
    <row r="53" spans="1:38" x14ac:dyDescent="0.45">
      <c r="A53" s="116"/>
      <c r="B53" s="117"/>
      <c r="C53" s="117"/>
      <c r="D53" s="117"/>
      <c r="E53" s="118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122"/>
      <c r="AH53" s="122"/>
      <c r="AI53" s="123"/>
      <c r="AK53" s="6" t="str">
        <f t="shared" ref="AK53" si="28">IF(F53="","","W")</f>
        <v/>
      </c>
      <c r="AL53" s="10" t="str">
        <f t="shared" ref="AL53" si="29">$AM$31</f>
        <v>←内訳記載した場合：W</v>
      </c>
    </row>
    <row r="54" spans="1:38" ht="19.5" thickBot="1" x14ac:dyDescent="0.5">
      <c r="A54" s="119"/>
      <c r="B54" s="120"/>
      <c r="C54" s="120"/>
      <c r="D54" s="120"/>
      <c r="E54" s="121"/>
      <c r="F54" s="124"/>
      <c r="G54" s="124"/>
      <c r="H54" s="124"/>
      <c r="I54" s="124"/>
      <c r="J54" s="124"/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124"/>
      <c r="X54" s="124"/>
      <c r="Y54" s="124"/>
      <c r="Z54" s="124"/>
      <c r="AA54" s="124"/>
      <c r="AB54" s="124"/>
      <c r="AC54" s="124"/>
      <c r="AD54" s="124"/>
      <c r="AE54" s="124"/>
      <c r="AF54" s="124"/>
      <c r="AG54" s="124"/>
      <c r="AH54" s="124"/>
      <c r="AI54" s="125"/>
      <c r="AK54" s="6" t="b">
        <v>0</v>
      </c>
      <c r="AL54" s="27" t="str">
        <f t="shared" ref="AL54" si="30">$AM$32</f>
        <v>←本サービス未利用チェック</v>
      </c>
    </row>
    <row r="55" spans="1:38" ht="19.5" customHeight="1" x14ac:dyDescent="0.45"/>
    <row r="56" spans="1:38" ht="12" customHeight="1" thickBot="1" x14ac:dyDescent="0.5">
      <c r="A56" s="28"/>
      <c r="B56" s="26"/>
    </row>
    <row r="57" spans="1:38" ht="12" customHeight="1" x14ac:dyDescent="0.45">
      <c r="A57" s="29"/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25"/>
    </row>
    <row r="58" spans="1:38" ht="31.5" customHeight="1" x14ac:dyDescent="0.45">
      <c r="A58" s="31"/>
      <c r="B58" s="26"/>
      <c r="C58" s="26" t="s">
        <v>50</v>
      </c>
      <c r="D58" s="26"/>
      <c r="E58" s="26"/>
      <c r="F58" s="26"/>
      <c r="G58" s="26"/>
      <c r="H58" s="26"/>
      <c r="I58" s="26"/>
      <c r="J58" s="113"/>
      <c r="K58" s="114"/>
      <c r="L58" s="114"/>
      <c r="M58" s="114"/>
      <c r="N58" s="114"/>
      <c r="O58" s="114"/>
      <c r="P58" s="114"/>
      <c r="Q58" s="114"/>
      <c r="R58" s="114"/>
      <c r="S58" s="114"/>
      <c r="T58" s="114"/>
      <c r="U58" s="114"/>
      <c r="V58" s="114"/>
      <c r="W58" s="114"/>
      <c r="X58" s="114"/>
      <c r="Y58" s="114"/>
      <c r="Z58" s="115"/>
      <c r="AA58" s="26"/>
      <c r="AB58" s="26"/>
      <c r="AC58" s="26"/>
      <c r="AD58" s="26"/>
      <c r="AE58" s="26"/>
      <c r="AF58" s="26"/>
      <c r="AG58" s="26"/>
      <c r="AH58" s="26"/>
      <c r="AI58" s="10"/>
      <c r="AK58" s="3">
        <v>0</v>
      </c>
      <c r="AL58" s="9" t="s">
        <v>73</v>
      </c>
    </row>
    <row r="59" spans="1:38" ht="3" customHeight="1" x14ac:dyDescent="0.45">
      <c r="A59" s="31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10"/>
      <c r="AK59" s="3"/>
    </row>
    <row r="60" spans="1:38" ht="18.75" customHeight="1" x14ac:dyDescent="0.45">
      <c r="A60" s="104" t="s">
        <v>82</v>
      </c>
      <c r="B60" s="105"/>
      <c r="C60" s="105"/>
      <c r="D60" s="105"/>
      <c r="E60" s="106"/>
      <c r="F60" s="128" t="str">
        <f>AK27</f>
        <v/>
      </c>
      <c r="G60" s="129"/>
      <c r="H60" s="129"/>
      <c r="I60" s="129"/>
      <c r="J60" s="129"/>
      <c r="K60" s="134" t="str">
        <f>AK23</f>
        <v/>
      </c>
      <c r="L60" s="134"/>
      <c r="M60" s="134"/>
      <c r="N60" s="134"/>
      <c r="O60" s="135"/>
      <c r="P60" s="128" t="str">
        <f>AK38</f>
        <v/>
      </c>
      <c r="Q60" s="129"/>
      <c r="R60" s="129"/>
      <c r="S60" s="129"/>
      <c r="T60" s="129"/>
      <c r="U60" s="134" t="str">
        <f>AK34</f>
        <v/>
      </c>
      <c r="V60" s="134"/>
      <c r="W60" s="134"/>
      <c r="X60" s="134"/>
      <c r="Y60" s="135"/>
      <c r="Z60" s="128" t="str">
        <f>AK49</f>
        <v/>
      </c>
      <c r="AA60" s="129"/>
      <c r="AB60" s="129"/>
      <c r="AC60" s="129"/>
      <c r="AD60" s="129"/>
      <c r="AE60" s="134" t="str">
        <f>AK45</f>
        <v/>
      </c>
      <c r="AF60" s="134"/>
      <c r="AG60" s="134"/>
      <c r="AH60" s="134"/>
      <c r="AI60" s="135"/>
      <c r="AK60" s="13" t="str">
        <f>IF(J58="","","W")</f>
        <v/>
      </c>
      <c r="AL60" s="26" t="s">
        <v>71</v>
      </c>
    </row>
    <row r="61" spans="1:38" x14ac:dyDescent="0.45">
      <c r="A61" s="107"/>
      <c r="B61" s="108"/>
      <c r="C61" s="108"/>
      <c r="D61" s="108"/>
      <c r="E61" s="109"/>
      <c r="F61" s="130"/>
      <c r="G61" s="131"/>
      <c r="H61" s="131"/>
      <c r="I61" s="131"/>
      <c r="J61" s="131"/>
      <c r="K61" s="136"/>
      <c r="L61" s="136"/>
      <c r="M61" s="136"/>
      <c r="N61" s="136"/>
      <c r="O61" s="137"/>
      <c r="P61" s="130"/>
      <c r="Q61" s="131"/>
      <c r="R61" s="131"/>
      <c r="S61" s="131"/>
      <c r="T61" s="131"/>
      <c r="U61" s="136"/>
      <c r="V61" s="136"/>
      <c r="W61" s="136"/>
      <c r="X61" s="136"/>
      <c r="Y61" s="137"/>
      <c r="Z61" s="130"/>
      <c r="AA61" s="131"/>
      <c r="AB61" s="131"/>
      <c r="AC61" s="131"/>
      <c r="AD61" s="131"/>
      <c r="AE61" s="136"/>
      <c r="AF61" s="136"/>
      <c r="AG61" s="136"/>
      <c r="AH61" s="136"/>
      <c r="AI61" s="137"/>
      <c r="AK61" s="3">
        <f>IF(AK21="1","0",COUNTIF($AK$22:$AK$54,"候補"))</f>
        <v>0</v>
      </c>
      <c r="AL61" s="9" t="s">
        <v>76</v>
      </c>
    </row>
    <row r="62" spans="1:38" ht="19.5" thickBot="1" x14ac:dyDescent="0.5">
      <c r="A62" s="110"/>
      <c r="B62" s="111"/>
      <c r="C62" s="111"/>
      <c r="D62" s="111"/>
      <c r="E62" s="112"/>
      <c r="F62" s="132"/>
      <c r="G62" s="133"/>
      <c r="H62" s="133"/>
      <c r="I62" s="133"/>
      <c r="J62" s="133"/>
      <c r="K62" s="138"/>
      <c r="L62" s="138"/>
      <c r="M62" s="138"/>
      <c r="N62" s="138"/>
      <c r="O62" s="139"/>
      <c r="P62" s="132"/>
      <c r="Q62" s="133"/>
      <c r="R62" s="133"/>
      <c r="S62" s="133"/>
      <c r="T62" s="133"/>
      <c r="U62" s="138"/>
      <c r="V62" s="138"/>
      <c r="W62" s="138"/>
      <c r="X62" s="138"/>
      <c r="Y62" s="139"/>
      <c r="Z62" s="132"/>
      <c r="AA62" s="133"/>
      <c r="AB62" s="133"/>
      <c r="AC62" s="133"/>
      <c r="AD62" s="133"/>
      <c r="AE62" s="138"/>
      <c r="AF62" s="138"/>
      <c r="AG62" s="138"/>
      <c r="AH62" s="138"/>
      <c r="AI62" s="139"/>
      <c r="AK62" s="3">
        <f>SUM(AK25,AK36,AK47)</f>
        <v>0</v>
      </c>
      <c r="AL62" s="9" t="s">
        <v>77</v>
      </c>
    </row>
    <row r="63" spans="1:38" ht="19.5" thickBot="1" x14ac:dyDescent="0.5"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K63" s="3"/>
    </row>
    <row r="64" spans="1:38" ht="19.5" thickBot="1" x14ac:dyDescent="0.5">
      <c r="A64" s="32"/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4"/>
      <c r="AK64" s="3">
        <v>0</v>
      </c>
      <c r="AL64" s="9" t="s">
        <v>73</v>
      </c>
    </row>
    <row r="65" spans="1:37" x14ac:dyDescent="0.45">
      <c r="A65" s="167" t="str">
        <f>IF(AK62&gt;0,AK65,IF(AK4=3,"",IF(AK21=1,AK66,IF(AK61=0,AK66,AK67))))</f>
        <v/>
      </c>
      <c r="B65" s="167"/>
      <c r="C65" s="167"/>
      <c r="D65" s="167"/>
      <c r="E65" s="167"/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/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K65" s="9" t="s">
        <v>84</v>
      </c>
    </row>
    <row r="66" spans="1:37" x14ac:dyDescent="0.45">
      <c r="A66" s="167"/>
      <c r="B66" s="167"/>
      <c r="C66" s="167"/>
      <c r="D66" s="167"/>
      <c r="E66" s="167"/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/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K66" s="9" t="s">
        <v>85</v>
      </c>
    </row>
    <row r="67" spans="1:37" x14ac:dyDescent="0.45">
      <c r="AK67" s="9" t="s">
        <v>86</v>
      </c>
    </row>
    <row r="69" spans="1:37" x14ac:dyDescent="0.45">
      <c r="AK69" s="9" t="s">
        <v>85</v>
      </c>
    </row>
  </sheetData>
  <sheetProtection selectLockedCells="1"/>
  <mergeCells count="187">
    <mergeCell ref="A65:AI66"/>
    <mergeCell ref="V1:Y1"/>
    <mergeCell ref="A3:AI3"/>
    <mergeCell ref="AA4:AB4"/>
    <mergeCell ref="AD4:AE4"/>
    <mergeCell ref="AG4:AH4"/>
    <mergeCell ref="R5:U6"/>
    <mergeCell ref="V5:AH6"/>
    <mergeCell ref="R7:U8"/>
    <mergeCell ref="V7:AE8"/>
    <mergeCell ref="AG8:AH9"/>
    <mergeCell ref="R9:U9"/>
    <mergeCell ref="V9:AE9"/>
    <mergeCell ref="A11:D11"/>
    <mergeCell ref="O11:Q11"/>
    <mergeCell ref="R11:U11"/>
    <mergeCell ref="V11:AI11"/>
    <mergeCell ref="Q19:Q20"/>
    <mergeCell ref="R19:S19"/>
    <mergeCell ref="T19:U19"/>
    <mergeCell ref="V19:W19"/>
    <mergeCell ref="X19:Y19"/>
    <mergeCell ref="Z19:AA19"/>
    <mergeCell ref="A12:D12"/>
    <mergeCell ref="E12:Q12"/>
    <mergeCell ref="R12:U12"/>
    <mergeCell ref="V12:AI12"/>
    <mergeCell ref="A19:D20"/>
    <mergeCell ref="E19:F20"/>
    <mergeCell ref="G19:H20"/>
    <mergeCell ref="I19:J20"/>
    <mergeCell ref="K19:K20"/>
    <mergeCell ref="L19:P20"/>
    <mergeCell ref="AB19:AC19"/>
    <mergeCell ref="AD19:AE19"/>
    <mergeCell ref="AF19:AI20"/>
    <mergeCell ref="R20:S20"/>
    <mergeCell ref="T20:U20"/>
    <mergeCell ref="V20:W20"/>
    <mergeCell ref="X20:Y20"/>
    <mergeCell ref="Z20:AA20"/>
    <mergeCell ref="AB20:AC20"/>
    <mergeCell ref="AD20:AE20"/>
    <mergeCell ref="AG21:AI21"/>
    <mergeCell ref="A22:B30"/>
    <mergeCell ref="C22:S22"/>
    <mergeCell ref="T22:U22"/>
    <mergeCell ref="V22:W22"/>
    <mergeCell ref="X22:Y22"/>
    <mergeCell ref="Z22:AA22"/>
    <mergeCell ref="AB22:AC22"/>
    <mergeCell ref="AD22:AE22"/>
    <mergeCell ref="AG22:AI22"/>
    <mergeCell ref="T21:U21"/>
    <mergeCell ref="V21:W21"/>
    <mergeCell ref="X21:Y21"/>
    <mergeCell ref="Z21:AA21"/>
    <mergeCell ref="AB21:AC21"/>
    <mergeCell ref="AD21:AE21"/>
    <mergeCell ref="AD23:AE23"/>
    <mergeCell ref="AG23:AI23"/>
    <mergeCell ref="C24:S24"/>
    <mergeCell ref="T24:U24"/>
    <mergeCell ref="V24:W24"/>
    <mergeCell ref="X24:Y24"/>
    <mergeCell ref="Z24:AA24"/>
    <mergeCell ref="AB24:AC24"/>
    <mergeCell ref="AD24:AE24"/>
    <mergeCell ref="AG24:AI24"/>
    <mergeCell ref="C23:S23"/>
    <mergeCell ref="T23:U23"/>
    <mergeCell ref="V23:W23"/>
    <mergeCell ref="X23:Y23"/>
    <mergeCell ref="Z23:AA23"/>
    <mergeCell ref="AB23:AC23"/>
    <mergeCell ref="F28:I28"/>
    <mergeCell ref="J28:T28"/>
    <mergeCell ref="U28:AC28"/>
    <mergeCell ref="AD28:AG28"/>
    <mergeCell ref="F29:J30"/>
    <mergeCell ref="K29:AI30"/>
    <mergeCell ref="C25:E30"/>
    <mergeCell ref="F25:I25"/>
    <mergeCell ref="J25:AI25"/>
    <mergeCell ref="F26:I26"/>
    <mergeCell ref="J26:AI26"/>
    <mergeCell ref="F27:I27"/>
    <mergeCell ref="J27:T27"/>
    <mergeCell ref="U27:AC27"/>
    <mergeCell ref="AD27:AG27"/>
    <mergeCell ref="AH27:AI28"/>
    <mergeCell ref="A31:E32"/>
    <mergeCell ref="F31:AI32"/>
    <mergeCell ref="AG33:AI33"/>
    <mergeCell ref="C34:S34"/>
    <mergeCell ref="T34:U34"/>
    <mergeCell ref="V34:W34"/>
    <mergeCell ref="X34:Y34"/>
    <mergeCell ref="Z34:AA34"/>
    <mergeCell ref="AB34:AC34"/>
    <mergeCell ref="AD34:AE34"/>
    <mergeCell ref="AG34:AI34"/>
    <mergeCell ref="C33:S33"/>
    <mergeCell ref="T33:U33"/>
    <mergeCell ref="V33:W33"/>
    <mergeCell ref="X33:Y33"/>
    <mergeCell ref="Z33:AA33"/>
    <mergeCell ref="AB33:AC33"/>
    <mergeCell ref="A33:B41"/>
    <mergeCell ref="F39:I39"/>
    <mergeCell ref="C35:S35"/>
    <mergeCell ref="T35:U35"/>
    <mergeCell ref="X35:Y35"/>
    <mergeCell ref="Z35:AA35"/>
    <mergeCell ref="AB35:AC35"/>
    <mergeCell ref="AD35:AE35"/>
    <mergeCell ref="A60:E62"/>
    <mergeCell ref="J58:Z58"/>
    <mergeCell ref="A42:E43"/>
    <mergeCell ref="F42:AI43"/>
    <mergeCell ref="C36:E41"/>
    <mergeCell ref="F36:I36"/>
    <mergeCell ref="J36:AI36"/>
    <mergeCell ref="AB45:AC45"/>
    <mergeCell ref="AD45:AE45"/>
    <mergeCell ref="AG45:AI45"/>
    <mergeCell ref="AD49:AG49"/>
    <mergeCell ref="AH49:AI50"/>
    <mergeCell ref="F50:I50"/>
    <mergeCell ref="J50:T50"/>
    <mergeCell ref="U50:AC50"/>
    <mergeCell ref="A53:E54"/>
    <mergeCell ref="F53:AI54"/>
    <mergeCell ref="F60:J62"/>
    <mergeCell ref="K60:O62"/>
    <mergeCell ref="P60:T62"/>
    <mergeCell ref="U60:Y62"/>
    <mergeCell ref="Z60:AD62"/>
    <mergeCell ref="AE60:AI62"/>
    <mergeCell ref="U49:AC49"/>
    <mergeCell ref="C46:S46"/>
    <mergeCell ref="AD33:AE33"/>
    <mergeCell ref="AD46:AE46"/>
    <mergeCell ref="AG35:AI35"/>
    <mergeCell ref="J39:T39"/>
    <mergeCell ref="U39:AC39"/>
    <mergeCell ref="AD39:AG39"/>
    <mergeCell ref="F40:J41"/>
    <mergeCell ref="K40:AI41"/>
    <mergeCell ref="AG46:AI46"/>
    <mergeCell ref="F37:I37"/>
    <mergeCell ref="J37:AI37"/>
    <mergeCell ref="F38:I38"/>
    <mergeCell ref="J38:T38"/>
    <mergeCell ref="U38:AC38"/>
    <mergeCell ref="AD38:AG38"/>
    <mergeCell ref="AH38:AI39"/>
    <mergeCell ref="V35:W35"/>
    <mergeCell ref="T46:U46"/>
    <mergeCell ref="V46:W46"/>
    <mergeCell ref="X46:Y46"/>
    <mergeCell ref="Z46:AA46"/>
    <mergeCell ref="AB46:AC46"/>
    <mergeCell ref="F51:J52"/>
    <mergeCell ref="AD50:AG50"/>
    <mergeCell ref="K51:AI52"/>
    <mergeCell ref="A44:B52"/>
    <mergeCell ref="C44:S44"/>
    <mergeCell ref="T44:U44"/>
    <mergeCell ref="V44:W44"/>
    <mergeCell ref="X44:Y44"/>
    <mergeCell ref="Z44:AA44"/>
    <mergeCell ref="AB44:AC44"/>
    <mergeCell ref="AD44:AE44"/>
    <mergeCell ref="AG44:AI44"/>
    <mergeCell ref="C45:S45"/>
    <mergeCell ref="T45:U45"/>
    <mergeCell ref="V45:W45"/>
    <mergeCell ref="X45:Y45"/>
    <mergeCell ref="Z45:AA45"/>
    <mergeCell ref="C47:E52"/>
    <mergeCell ref="F47:I47"/>
    <mergeCell ref="J47:AI47"/>
    <mergeCell ref="F48:I48"/>
    <mergeCell ref="J48:AI48"/>
    <mergeCell ref="F49:I49"/>
    <mergeCell ref="J49:T49"/>
  </mergeCells>
  <phoneticPr fontId="2"/>
  <conditionalFormatting sqref="AA4:AB4 AD4:AE4 AG4:AH4 V5:AH6 V7:AE9">
    <cfRule type="containsBlanks" dxfId="22" priority="54">
      <formula>LEN(TRIM(V4))=0</formula>
    </cfRule>
  </conditionalFormatting>
  <conditionalFormatting sqref="G11:N11 E12:Q12 V11:AI12 G19:H20 L19:P20 T21:AE21">
    <cfRule type="containsBlanks" dxfId="21" priority="52">
      <formula>LEN(TRIM(E11))=0</formula>
    </cfRule>
  </conditionalFormatting>
  <conditionalFormatting sqref="J25:AI26 J27:T27 T33:AE34 J36:AI37 J38:T38 T44:AE45 J47:AI48 J49:T49 T22:AE23">
    <cfRule type="containsBlanks" dxfId="20" priority="51">
      <formula>LEN(TRIM(J22))=0</formula>
    </cfRule>
  </conditionalFormatting>
  <conditionalFormatting sqref="F31">
    <cfRule type="expression" dxfId="19" priority="48">
      <formula>AG24=""</formula>
    </cfRule>
    <cfRule type="expression" dxfId="18" priority="49">
      <formula>AG24&gt;0</formula>
    </cfRule>
  </conditionalFormatting>
  <conditionalFormatting sqref="F31:AI32">
    <cfRule type="expression" dxfId="17" priority="39">
      <formula>AK31="W"</formula>
    </cfRule>
  </conditionalFormatting>
  <conditionalFormatting sqref="F53 F42">
    <cfRule type="expression" dxfId="16" priority="34">
      <formula>AG35=""</formula>
    </cfRule>
    <cfRule type="expression" dxfId="15" priority="35">
      <formula>AG35&gt;0</formula>
    </cfRule>
  </conditionalFormatting>
  <conditionalFormatting sqref="F53:AI54 F42:AI43">
    <cfRule type="expression" dxfId="14" priority="33">
      <formula>AK42="W"</formula>
    </cfRule>
  </conditionalFormatting>
  <conditionalFormatting sqref="C23:AI30 F31:AI32 C22:AE22">
    <cfRule type="expression" dxfId="13" priority="29">
      <formula>$AK$32=TRUE</formula>
    </cfRule>
  </conditionalFormatting>
  <conditionalFormatting sqref="F42:AI43">
    <cfRule type="expression" dxfId="12" priority="28">
      <formula>$AK$43=TRUE</formula>
    </cfRule>
  </conditionalFormatting>
  <conditionalFormatting sqref="C33:AI41">
    <cfRule type="expression" dxfId="11" priority="25">
      <formula>$AK$43=TRUE</formula>
    </cfRule>
  </conditionalFormatting>
  <conditionalFormatting sqref="F53:AI54">
    <cfRule type="expression" dxfId="10" priority="24">
      <formula>$AK$54=TRUE</formula>
    </cfRule>
  </conditionalFormatting>
  <conditionalFormatting sqref="C44:AI52">
    <cfRule type="expression" dxfId="9" priority="20">
      <formula>$AK$54=TRUE</formula>
    </cfRule>
  </conditionalFormatting>
  <conditionalFormatting sqref="R20:AE20">
    <cfRule type="expression" dxfId="8" priority="9">
      <formula>$L$19="前期"</formula>
    </cfRule>
  </conditionalFormatting>
  <conditionalFormatting sqref="R19:AE19">
    <cfRule type="expression" dxfId="7" priority="8">
      <formula>$L$19="後期"</formula>
    </cfRule>
  </conditionalFormatting>
  <conditionalFormatting sqref="A65:AI66">
    <cfRule type="cellIs" dxfId="6" priority="5" operator="equal">
      <formula>$AK$222</formula>
    </cfRule>
    <cfRule type="cellIs" dxfId="5" priority="6" operator="equal">
      <formula>$AK$221</formula>
    </cfRule>
    <cfRule type="cellIs" dxfId="4" priority="7" operator="equal">
      <formula>$AK$220</formula>
    </cfRule>
    <cfRule type="cellIs" dxfId="3" priority="4" operator="equal">
      <formula>$AK$65</formula>
    </cfRule>
    <cfRule type="cellIs" dxfId="2" priority="3" operator="equal">
      <formula>$AK$67</formula>
    </cfRule>
    <cfRule type="cellIs" dxfId="1" priority="2" operator="equal">
      <formula>$AK$66</formula>
    </cfRule>
  </conditionalFormatting>
  <conditionalFormatting sqref="AF22:AI22">
    <cfRule type="expression" dxfId="0" priority="1">
      <formula>$AK$43=TRUE</formula>
    </cfRule>
  </conditionalFormatting>
  <dataValidations count="2">
    <dataValidation imeMode="off" allowBlank="1" showInputMessage="1" showErrorMessage="1" sqref="AA4:AB4 AD4:AE4 AG4:AH4 G11:N11 V12:AI12 G19:H20 T44:AE46 T33:AE35 T21:AE24" xr:uid="{00000000-0002-0000-0000-000000000000}"/>
    <dataValidation type="list" allowBlank="1" showInputMessage="1" showErrorMessage="1" sqref="L19:P20" xr:uid="{00000000-0002-0000-0000-000001000000}">
      <formula1>$AK$15:$AK$17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2" fitToHeight="0" orientation="portrait" r:id="rId1"/>
  <headerFooter>
    <oddFooter>&amp;C&amp;P / &amp;N&amp;R&amp;A</oddFooter>
  </headerFooter>
  <rowBreaks count="1" manualBreakCount="1">
    <brk id="55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0</xdr:col>
                    <xdr:colOff>38100</xdr:colOff>
                    <xdr:row>30</xdr:row>
                    <xdr:rowOff>123825</xdr:rowOff>
                  </from>
                  <to>
                    <xdr:col>2</xdr:col>
                    <xdr:colOff>142875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5" name="Option Button 18">
              <controlPr defaultSize="0" autoFill="0" autoLine="0" autoPict="0">
                <anchor moveWithCells="1">
                  <from>
                    <xdr:col>26</xdr:col>
                    <xdr:colOff>219075</xdr:colOff>
                    <xdr:row>57</xdr:row>
                    <xdr:rowOff>114300</xdr:rowOff>
                  </from>
                  <to>
                    <xdr:col>29</xdr:col>
                    <xdr:colOff>238125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6" name="Option Button 19">
              <controlPr defaultSize="0" autoFill="0" autoLine="0" autoPict="0">
                <anchor moveWithCells="1">
                  <from>
                    <xdr:col>30</xdr:col>
                    <xdr:colOff>104775</xdr:colOff>
                    <xdr:row>57</xdr:row>
                    <xdr:rowOff>104775</xdr:rowOff>
                  </from>
                  <to>
                    <xdr:col>33</xdr:col>
                    <xdr:colOff>76200</xdr:colOff>
                    <xdr:row>57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7" name="Group Box 20">
              <controlPr defaultSize="0" autoFill="0" autoPict="0">
                <anchor moveWithCells="1">
                  <from>
                    <xdr:col>26</xdr:col>
                    <xdr:colOff>0</xdr:colOff>
                    <xdr:row>57</xdr:row>
                    <xdr:rowOff>66675</xdr:rowOff>
                  </from>
                  <to>
                    <xdr:col>35</xdr:col>
                    <xdr:colOff>0</xdr:colOff>
                    <xdr:row>57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8" name="Option Button 21">
              <controlPr defaultSize="0" autoFill="0" autoLine="0" autoPict="0">
                <anchor moveWithCells="1">
                  <from>
                    <xdr:col>26</xdr:col>
                    <xdr:colOff>209550</xdr:colOff>
                    <xdr:row>63</xdr:row>
                    <xdr:rowOff>38100</xdr:rowOff>
                  </from>
                  <to>
                    <xdr:col>29</xdr:col>
                    <xdr:colOff>228600</xdr:colOff>
                    <xdr:row>63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9" name="Option Button 22">
              <controlPr defaultSize="0" autoFill="0" autoLine="0" autoPict="0">
                <anchor moveWithCells="1">
                  <from>
                    <xdr:col>30</xdr:col>
                    <xdr:colOff>104775</xdr:colOff>
                    <xdr:row>63</xdr:row>
                    <xdr:rowOff>38100</xdr:rowOff>
                  </from>
                  <to>
                    <xdr:col>33</xdr:col>
                    <xdr:colOff>66675</xdr:colOff>
                    <xdr:row>63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10" name="Group Box 23">
              <controlPr defaultSize="0" autoFill="0" autoPict="0">
                <anchor moveWithCells="1">
                  <from>
                    <xdr:col>25</xdr:col>
                    <xdr:colOff>228600</xdr:colOff>
                    <xdr:row>62</xdr:row>
                    <xdr:rowOff>228600</xdr:rowOff>
                  </from>
                  <to>
                    <xdr:col>35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11" name="Check Box 27">
              <controlPr defaultSize="0" autoFill="0" autoLine="0" autoPict="0">
                <anchor moveWithCells="1">
                  <from>
                    <xdr:col>0</xdr:col>
                    <xdr:colOff>38100</xdr:colOff>
                    <xdr:row>41</xdr:row>
                    <xdr:rowOff>123825</xdr:rowOff>
                  </from>
                  <to>
                    <xdr:col>2</xdr:col>
                    <xdr:colOff>142875</xdr:colOff>
                    <xdr:row>42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12" name="Check Box 32">
              <controlPr defaultSize="0" autoFill="0" autoLine="0" autoPict="0">
                <anchor moveWithCells="1">
                  <from>
                    <xdr:col>0</xdr:col>
                    <xdr:colOff>38100</xdr:colOff>
                    <xdr:row>52</xdr:row>
                    <xdr:rowOff>123825</xdr:rowOff>
                  </from>
                  <to>
                    <xdr:col>2</xdr:col>
                    <xdr:colOff>142875</xdr:colOff>
                    <xdr:row>53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入力用様式（関数あり）</vt:lpstr>
      <vt:lpstr>'入力用様式（関数あり）'!Print_Area</vt:lpstr>
      <vt:lpstr>'入力用様式（関数あり）'!Print_Titles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2020-09-10T15:33:14Z</dcterms:modified>
</cp:coreProperties>
</file>