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LG-0135\Desktop\経営比較分析表\"/>
    </mc:Choice>
  </mc:AlternateContent>
  <xr:revisionPtr revIDLastSave="0" documentId="8_{0454D0F0-E214-4100-9548-324D6CAB8BE4}" xr6:coauthVersionLast="36" xr6:coauthVersionMax="36" xr10:uidLastSave="{00000000-0000-0000-0000-000000000000}"/>
  <workbookProtection workbookAlgorithmName="SHA-512" workbookHashValue="pjWG1/9HNf4mHjTJvsEVWiFbxSjWHYNSScabTrMVOsW5vl8jW4G+0xPgPdJyW2DV9KO2+hJsc5CP+Y1eJGZ0iw==" workbookSaltValue="EiManSdYo8EfaHDm8CBTc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D10" i="4"/>
  <c r="W10" i="4"/>
  <c r="P10" i="4"/>
  <c r="I10" i="4"/>
  <c r="BB8" i="4"/>
  <c r="AT8" i="4"/>
  <c r="AD8" i="4"/>
  <c r="W8" i="4"/>
  <c r="B6" i="4"/>
</calcChain>
</file>

<file path=xl/sharedStrings.xml><?xml version="1.0" encoding="utf-8"?>
<sst xmlns="http://schemas.openxmlformats.org/spreadsheetml/2006/main" count="278" uniqueCount="118">
  <si>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</si>
  <si>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</si>
  <si>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</si>
  <si>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</si>
  <si>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</si>
  <si>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</si>
  <si>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</si>
  <si>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</si>
  <si>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</si>
  <si>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</si>
  <si>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</si>
  <si>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</si>
  <si>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</si>
  <si>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</si>
  <si>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</si>
  <si>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</si>
  <si>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</si>
  <si>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</si>
  <si>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</si>
  <si>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</si>
  <si>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</si>
  <si>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</si>
  <si>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</si>
  <si>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</si>
  <si>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</si>
  <si>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</si>
  <si>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</si>
  <si>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</si>
  <si>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</si>
  <si>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</si>
  <si>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</si>
  <si>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</si>
  <si>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</si>
  <si>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</si>
  <si>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</si>
  <si>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</si>
  <si>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</si>
  <si>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</si>
  <si>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</si>
  <si>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</si>
  <si>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</si>
  <si>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</si>
  <si>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</si>
  <si>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</si>
  <si>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</si>
  <si>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</si>
  <si>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</si>
  <si>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</si>
  <si>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</si>
  <si>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</si>
  <si>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</si>
  <si>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</si>
  <si>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</si>
  <si>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</si>
  <si>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</si>
  <si>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</si>
  <si>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</si>
  <si>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</si>
  <si>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</si>
  <si>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</si>
  <si>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</si>
  <si>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</si>
  <si>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</si>
  <si>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</si>
  <si>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</si>
  <si>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</si>
  <si>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</si>
  <si>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</si>
  <si>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</si>
  <si>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</si>
  <si>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</si>
  <si>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</si>
  <si>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</si>
  <si>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</si>
  <si>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</si>
  <si>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</si>
  <si>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</si>
  <si>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</si>
  <si>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</si>
  <si>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</si>
  <si>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</si>
  <si>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</si>
  <si>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</si>
  <si>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</si>
  <si>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</si>
  <si>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</si>
  <si>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</si>
  <si>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</si>
  <si>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</si>
  <si>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</si>
  <si>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</si>
  <si>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</si>
  <si>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</si>
  <si>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</si>
  <si>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</si>
  <si>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</si>
  <si>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田原本町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</si>
  <si>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</si>
  <si>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</si>
  <si>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</si>
  <si>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</si>
  <si>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</si>
  <si>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</si>
  <si>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</si>
  <si>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</si>
  <si>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</si>
  <si>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</si>
  <si>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</si>
  <si>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</si>
  <si>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</si>
  <si>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</si>
  <si>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</si>
  <si>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</si>
  <si>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</si>
  <si>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</si>
  <si>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下水道整備は昭和50年から開始し、令和2年度末時点で管渠の総整備延長は約194㎞に達した。そのうち鉄筋コンクリート管は約31㎞であり、全体の約16％を占めている。
　老朽化の状況を把握するため、平成24年度に下水道管路施設の長寿命化対策計画を策定。平成25年度から平成27年度の3ヶ年で、調査・診断により対策の必要なボリュームの把握。平成28年度に策定したストックマネジメント計画に基づき計画的・効率的な管理を行っていく。また、徐々に老朽化が進んでいる管渠については計画的な維持管理を実施していく。</t>
    <rPh sb="1" eb="4">
      <t>ゲスイドウ</t>
    </rPh>
    <rPh sb="4" eb="6">
      <t>セイビ</t>
    </rPh>
    <rPh sb="7" eb="9">
      <t>ショウワ</t>
    </rPh>
    <rPh sb="11" eb="12">
      <t>ネン</t>
    </rPh>
    <rPh sb="14" eb="16">
      <t>カイシ</t>
    </rPh>
    <rPh sb="18" eb="20">
      <t>レイワ</t>
    </rPh>
    <rPh sb="21" eb="23">
      <t>ネンド</t>
    </rPh>
    <rPh sb="23" eb="24">
      <t>マツ</t>
    </rPh>
    <rPh sb="24" eb="26">
      <t>ジテン</t>
    </rPh>
    <rPh sb="27" eb="29">
      <t>カンキョ</t>
    </rPh>
    <rPh sb="30" eb="31">
      <t>ソウ</t>
    </rPh>
    <rPh sb="31" eb="33">
      <t>セイビ</t>
    </rPh>
    <rPh sb="33" eb="35">
      <t>エンチョウ</t>
    </rPh>
    <rPh sb="36" eb="37">
      <t>ヤク</t>
    </rPh>
    <rPh sb="42" eb="43">
      <t>タッ</t>
    </rPh>
    <rPh sb="50" eb="52">
      <t>テッキン</t>
    </rPh>
    <rPh sb="58" eb="59">
      <t>カン</t>
    </rPh>
    <rPh sb="60" eb="61">
      <t>ヤク</t>
    </rPh>
    <rPh sb="68" eb="70">
      <t>ゼンタイ</t>
    </rPh>
    <rPh sb="71" eb="72">
      <t>ヤク</t>
    </rPh>
    <rPh sb="76" eb="77">
      <t>シ</t>
    </rPh>
    <rPh sb="84" eb="87">
      <t>ロウキュウカ</t>
    </rPh>
    <rPh sb="88" eb="90">
      <t>ジョウキョウ</t>
    </rPh>
    <rPh sb="91" eb="93">
      <t>ハアク</t>
    </rPh>
    <rPh sb="98" eb="100">
      <t>ヘイセイ</t>
    </rPh>
    <rPh sb="102" eb="104">
      <t>ネンド</t>
    </rPh>
    <rPh sb="105" eb="108">
      <t>ゲスイドウ</t>
    </rPh>
    <rPh sb="108" eb="109">
      <t>カン</t>
    </rPh>
    <rPh sb="109" eb="110">
      <t>ロ</t>
    </rPh>
    <rPh sb="110" eb="112">
      <t>シセツ</t>
    </rPh>
    <rPh sb="113" eb="117">
      <t>チョウジュミョウカ</t>
    </rPh>
    <rPh sb="117" eb="119">
      <t>タイサク</t>
    </rPh>
    <rPh sb="119" eb="121">
      <t>ケイカク</t>
    </rPh>
    <rPh sb="122" eb="124">
      <t>サクテイ</t>
    </rPh>
    <rPh sb="125" eb="127">
      <t>ヘイセイ</t>
    </rPh>
    <rPh sb="129" eb="131">
      <t>ネンド</t>
    </rPh>
    <rPh sb="133" eb="135">
      <t>ヘイセイ</t>
    </rPh>
    <rPh sb="137" eb="139">
      <t>ネンド</t>
    </rPh>
    <rPh sb="142" eb="143">
      <t>ネン</t>
    </rPh>
    <rPh sb="145" eb="147">
      <t>チョウサ</t>
    </rPh>
    <rPh sb="148" eb="150">
      <t>シンダン</t>
    </rPh>
    <rPh sb="153" eb="155">
      <t>タイサク</t>
    </rPh>
    <rPh sb="156" eb="158">
      <t>ヒツヨウ</t>
    </rPh>
    <rPh sb="165" eb="167">
      <t>ハアク</t>
    </rPh>
    <rPh sb="168" eb="170">
      <t>ヘイセイ</t>
    </rPh>
    <rPh sb="172" eb="174">
      <t>ネンド</t>
    </rPh>
    <rPh sb="175" eb="177">
      <t>サクテイ</t>
    </rPh>
    <rPh sb="189" eb="191">
      <t>ケイカク</t>
    </rPh>
    <rPh sb="192" eb="193">
      <t>モト</t>
    </rPh>
    <rPh sb="195" eb="198">
      <t>ケイカクテキ</t>
    </rPh>
    <rPh sb="199" eb="202">
      <t>コウリツテキ</t>
    </rPh>
    <rPh sb="203" eb="205">
      <t>カンリ</t>
    </rPh>
    <rPh sb="206" eb="207">
      <t>オコナ</t>
    </rPh>
    <rPh sb="215" eb="217">
      <t>ジョジョ</t>
    </rPh>
    <rPh sb="218" eb="221">
      <t>ロウキュウカ</t>
    </rPh>
    <rPh sb="222" eb="223">
      <t>スス</t>
    </rPh>
    <phoneticPr fontId="4"/>
  </si>
  <si>
    <t>　平成25年度に料金改定を実施したこと及び企業誘致により若干の収益の改善はあったが、使用水量については、人口減少、節水型社会への移行等により減少傾向にあり、今後もその傾向が続くことが想定される。また、費用については、施設の修繕や機械設備の交換に高水準が続く見込みの企業債償還金があり、今後想定される管渠等の老朽化対策が図れるよう、経営状況の明確化を図り、収支ギャップの解消に向けた取組や料金設定の必要性を中長期的に検討する。また、戸別訪問・広報活動による下水道未接続の解消に向けた取組を継続的に実施し、水洗化率の向上に努め、一般会計繰入金への依存を少しでも改善する必要がある。</t>
    <rPh sb="1" eb="3">
      <t>ヘイセイ</t>
    </rPh>
    <rPh sb="5" eb="7">
      <t>ネンド</t>
    </rPh>
    <rPh sb="8" eb="10">
      <t>リョウキン</t>
    </rPh>
    <rPh sb="10" eb="12">
      <t>カイテイ</t>
    </rPh>
    <rPh sb="13" eb="15">
      <t>ジッシ</t>
    </rPh>
    <rPh sb="19" eb="20">
      <t>オヨ</t>
    </rPh>
    <rPh sb="21" eb="23">
      <t>キギョウ</t>
    </rPh>
    <rPh sb="23" eb="25">
      <t>ユウチ</t>
    </rPh>
    <rPh sb="28" eb="30">
      <t>ジャッカン</t>
    </rPh>
    <rPh sb="31" eb="33">
      <t>シュウエキ</t>
    </rPh>
    <rPh sb="34" eb="36">
      <t>カイゼン</t>
    </rPh>
    <rPh sb="42" eb="46">
      <t>シヨウスイリョウ</t>
    </rPh>
    <rPh sb="126" eb="127">
      <t>ツヅ</t>
    </rPh>
    <rPh sb="128" eb="130">
      <t>ミコ</t>
    </rPh>
    <rPh sb="132" eb="134">
      <t>キギョウ</t>
    </rPh>
    <rPh sb="141" eb="143">
      <t>コンゴ</t>
    </rPh>
    <rPh sb="143" eb="145">
      <t>ソウテイ</t>
    </rPh>
    <rPh sb="148" eb="150">
      <t>カンキョ</t>
    </rPh>
    <rPh sb="150" eb="151">
      <t>トウ</t>
    </rPh>
    <rPh sb="152" eb="155">
      <t>ロウキュウカ</t>
    </rPh>
    <rPh sb="155" eb="157">
      <t>タイサク</t>
    </rPh>
    <rPh sb="158" eb="159">
      <t>ハカ</t>
    </rPh>
    <rPh sb="164" eb="166">
      <t>ケイエイ</t>
    </rPh>
    <rPh sb="166" eb="168">
      <t>ジョウキョウ</t>
    </rPh>
    <rPh sb="169" eb="172">
      <t>メイカクカ</t>
    </rPh>
    <rPh sb="173" eb="174">
      <t>ハカ</t>
    </rPh>
    <rPh sb="176" eb="178">
      <t>シュウシ</t>
    </rPh>
    <rPh sb="183" eb="185">
      <t>カイショウ</t>
    </rPh>
    <rPh sb="186" eb="187">
      <t>ム</t>
    </rPh>
    <rPh sb="189" eb="190">
      <t>ト</t>
    </rPh>
    <rPh sb="190" eb="191">
      <t>ク</t>
    </rPh>
    <rPh sb="192" eb="194">
      <t>リョウキン</t>
    </rPh>
    <rPh sb="194" eb="196">
      <t>セッテイ</t>
    </rPh>
    <rPh sb="197" eb="200">
      <t>ヒツヨウセイ</t>
    </rPh>
    <rPh sb="201" eb="205">
      <t>チュウチョウキテキ</t>
    </rPh>
    <rPh sb="206" eb="208">
      <t>ケントウ</t>
    </rPh>
    <rPh sb="214" eb="216">
      <t>コベツ</t>
    </rPh>
    <rPh sb="216" eb="218">
      <t>ホウモン</t>
    </rPh>
    <rPh sb="219" eb="221">
      <t>コウホウ</t>
    </rPh>
    <rPh sb="221" eb="223">
      <t>カツドウ</t>
    </rPh>
    <rPh sb="226" eb="229">
      <t>ゲスイドウ</t>
    </rPh>
    <rPh sb="229" eb="232">
      <t>ミセツゾク</t>
    </rPh>
    <rPh sb="233" eb="235">
      <t>カイショウ</t>
    </rPh>
    <rPh sb="236" eb="237">
      <t>ム</t>
    </rPh>
    <rPh sb="239" eb="241">
      <t>トリクミ</t>
    </rPh>
    <rPh sb="242" eb="245">
      <t>ケイゾクテキ</t>
    </rPh>
    <rPh sb="246" eb="248">
      <t>ジッシ</t>
    </rPh>
    <rPh sb="250" eb="253">
      <t>スイセンカ</t>
    </rPh>
    <rPh sb="253" eb="254">
      <t>リツ</t>
    </rPh>
    <rPh sb="255" eb="257">
      <t>コウジョウ</t>
    </rPh>
    <rPh sb="258" eb="259">
      <t>ツト</t>
    </rPh>
    <rPh sb="261" eb="263">
      <t>イッパン</t>
    </rPh>
    <rPh sb="263" eb="265">
      <t>カイケイ</t>
    </rPh>
    <rPh sb="265" eb="267">
      <t>クリイレ</t>
    </rPh>
    <rPh sb="267" eb="268">
      <t>キン</t>
    </rPh>
    <rPh sb="270" eb="272">
      <t>イゾン</t>
    </rPh>
    <rPh sb="273" eb="274">
      <t>スコ</t>
    </rPh>
    <rPh sb="277" eb="279">
      <t>カイゼン</t>
    </rPh>
    <rPh sb="281" eb="283">
      <t>ヒツヨウ</t>
    </rPh>
    <phoneticPr fontId="4"/>
  </si>
  <si>
    <t>　田原本町下水道事業は、平成30年度より地方公営企業法を一部適用したことにより、各項目の数値についても平成30年度からとなっている。
　経常収支比率については100％を上回っており、類似他団体と比較しても良好な数値であるが、一方で経費回収率は低く使用料収入だけでは汚水処理費を賄えていないのが実情である。使用料収入については今後も、人口減少が緩やかに進むと予想され、それによって使用料収入も減少することが見込まれる。そんななか企業債の償還はこれからピークを迎えることから、今後も相当な負担となることが予想され、一般会計からの繰入金に依存した経営状況とならざるを得ない。
　また、水洗化率は住民の下水道への理解や意識が高いこともあり、比較的高い水準となっているが、今後も、改造資金に必要な助成金や水洗化PRを継続しつつ、経営の健全化を図るため、経費削減、企業債の縮減に努めるとともに、適正な使用料の検討に取り組む必要がある。</t>
    <rPh sb="1" eb="5">
      <t>タワラモトチョウ</t>
    </rPh>
    <rPh sb="5" eb="8">
      <t>ゲスイドウ</t>
    </rPh>
    <rPh sb="8" eb="10">
      <t>ジギョウ</t>
    </rPh>
    <rPh sb="12" eb="14">
      <t>ヘイセイ</t>
    </rPh>
    <rPh sb="16" eb="18">
      <t>ネンド</t>
    </rPh>
    <rPh sb="20" eb="22">
      <t>チホウ</t>
    </rPh>
    <rPh sb="22" eb="24">
      <t>コウエイ</t>
    </rPh>
    <rPh sb="24" eb="26">
      <t>キギョウ</t>
    </rPh>
    <rPh sb="26" eb="27">
      <t>ホウ</t>
    </rPh>
    <rPh sb="28" eb="30">
      <t>イチブ</t>
    </rPh>
    <rPh sb="30" eb="32">
      <t>テキヨウ</t>
    </rPh>
    <rPh sb="40" eb="41">
      <t>カク</t>
    </rPh>
    <rPh sb="41" eb="43">
      <t>コウモク</t>
    </rPh>
    <rPh sb="44" eb="46">
      <t>スウチ</t>
    </rPh>
    <rPh sb="51" eb="53">
      <t>ヘイセイ</t>
    </rPh>
    <rPh sb="55" eb="57">
      <t>ネンド</t>
    </rPh>
    <rPh sb="68" eb="70">
      <t>ケイジョウ</t>
    </rPh>
    <rPh sb="70" eb="72">
      <t>シュウシ</t>
    </rPh>
    <rPh sb="72" eb="74">
      <t>ヒリツ</t>
    </rPh>
    <rPh sb="84" eb="86">
      <t>ウワマワ</t>
    </rPh>
    <rPh sb="91" eb="93">
      <t>ルイジ</t>
    </rPh>
    <rPh sb="93" eb="96">
      <t>タダンタイ</t>
    </rPh>
    <rPh sb="97" eb="99">
      <t>ヒカク</t>
    </rPh>
    <rPh sb="102" eb="104">
      <t>リョウコウ</t>
    </rPh>
    <rPh sb="105" eb="107">
      <t>スウチ</t>
    </rPh>
    <rPh sb="112" eb="114">
      <t>イッポウ</t>
    </rPh>
    <rPh sb="115" eb="117">
      <t>ケイヒ</t>
    </rPh>
    <rPh sb="117" eb="119">
      <t>カイシュウ</t>
    </rPh>
    <rPh sb="119" eb="120">
      <t>リツ</t>
    </rPh>
    <rPh sb="121" eb="122">
      <t>ヒク</t>
    </rPh>
    <rPh sb="123" eb="126">
      <t>シヨウリョウ</t>
    </rPh>
    <rPh sb="126" eb="128">
      <t>シュウニュウ</t>
    </rPh>
    <rPh sb="132" eb="134">
      <t>オスイ</t>
    </rPh>
    <rPh sb="134" eb="136">
      <t>ショリ</t>
    </rPh>
    <rPh sb="136" eb="137">
      <t>ヒ</t>
    </rPh>
    <rPh sb="138" eb="139">
      <t>マカナ</t>
    </rPh>
    <rPh sb="146" eb="148">
      <t>ジツジョウ</t>
    </rPh>
    <rPh sb="152" eb="155">
      <t>シヨウリョウ</t>
    </rPh>
    <rPh sb="155" eb="157">
      <t>シュウニュウ</t>
    </rPh>
    <rPh sb="162" eb="164">
      <t>コンゴ</t>
    </rPh>
    <rPh sb="166" eb="168">
      <t>ジンコウ</t>
    </rPh>
    <rPh sb="168" eb="170">
      <t>ゲンショウ</t>
    </rPh>
    <rPh sb="171" eb="172">
      <t>ユル</t>
    </rPh>
    <rPh sb="175" eb="176">
      <t>スス</t>
    </rPh>
    <rPh sb="178" eb="180">
      <t>ヨソウ</t>
    </rPh>
    <rPh sb="189" eb="192">
      <t>シヨウリョウ</t>
    </rPh>
    <rPh sb="192" eb="194">
      <t>シュウニュウ</t>
    </rPh>
    <rPh sb="195" eb="197">
      <t>ゲンショウ</t>
    </rPh>
    <rPh sb="202" eb="204">
      <t>ミコ</t>
    </rPh>
    <rPh sb="213" eb="215">
      <t>キギョウ</t>
    </rPh>
    <rPh sb="215" eb="216">
      <t>サイ</t>
    </rPh>
    <rPh sb="217" eb="219">
      <t>ショウカン</t>
    </rPh>
    <rPh sb="228" eb="229">
      <t>ムカ</t>
    </rPh>
    <rPh sb="236" eb="238">
      <t>コンゴ</t>
    </rPh>
    <rPh sb="239" eb="241">
      <t>ソウトウ</t>
    </rPh>
    <rPh sb="242" eb="244">
      <t>フタン</t>
    </rPh>
    <rPh sb="250" eb="252">
      <t>ヨソウ</t>
    </rPh>
    <rPh sb="255" eb="257">
      <t>イッパン</t>
    </rPh>
    <rPh sb="257" eb="259">
      <t>カイケイ</t>
    </rPh>
    <rPh sb="262" eb="264">
      <t>クリイレ</t>
    </rPh>
    <rPh sb="264" eb="265">
      <t>キン</t>
    </rPh>
    <rPh sb="266" eb="268">
      <t>イゾン</t>
    </rPh>
    <rPh sb="270" eb="272">
      <t>ケイエイ</t>
    </rPh>
    <rPh sb="272" eb="274">
      <t>ジョウキョウ</t>
    </rPh>
    <rPh sb="280" eb="281">
      <t>エ</t>
    </rPh>
    <rPh sb="289" eb="290">
      <t>スイ</t>
    </rPh>
    <rPh sb="359" eb="361">
      <t>ケイエイ</t>
    </rPh>
    <rPh sb="362" eb="365">
      <t>ケンゼンカ</t>
    </rPh>
    <rPh sb="366" eb="367">
      <t>ハカ</t>
    </rPh>
    <rPh sb="371" eb="373">
      <t>ケイヒ</t>
    </rPh>
    <rPh sb="373" eb="375">
      <t>サクゲン</t>
    </rPh>
    <rPh sb="376" eb="378">
      <t>キギョウ</t>
    </rPh>
    <rPh sb="378" eb="379">
      <t>サイ</t>
    </rPh>
    <rPh sb="380" eb="382">
      <t>シュクゲン</t>
    </rPh>
    <rPh sb="383" eb="384">
      <t>ツト</t>
    </rPh>
    <rPh sb="391" eb="393">
      <t>テキセイ</t>
    </rPh>
    <rPh sb="394" eb="397">
      <t>シヨウリョウ</t>
    </rPh>
    <rPh sb="398" eb="400">
      <t>ケントウ</t>
    </rPh>
    <rPh sb="401" eb="402">
      <t>ト</t>
    </rPh>
    <rPh sb="403" eb="404">
      <t>ク</t>
    </rPh>
    <rPh sb="405" eb="4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</si>
</sst>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CD-4A59-80A0-6FC4C824DD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0.28999999999999998</c:v>
                </c:pt>
                <c:pt idx="3">
                  <c:v>0.13</c:v>
                </c:pt>
                <c:pt idx="4">
                  <c:v>0.19</c:v>
                </c:pt>
              </c:numCache>
            </c:numRef>
          </c:val>
          <c:smooth val="0"/>
          <c:extLst>
            <c:ext xmlns:c16="http://schemas.microsoft.com/office/drawing/2014/chart" uri="{C3380CC4-5D6E-409C-BE32-E72D297353CC}">
              <c16:uniqueId val="{00000001-D2CD-4A59-80A0-6FC4C824DD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8E-4109-8E04-759EF406F7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55.46</c:v>
                </c:pt>
                <c:pt idx="3">
                  <c:v>55.73</c:v>
                </c:pt>
                <c:pt idx="4">
                  <c:v>58.12</c:v>
                </c:pt>
              </c:numCache>
            </c:numRef>
          </c:val>
          <c:smooth val="0"/>
          <c:extLst>
            <c:ext xmlns:c16="http://schemas.microsoft.com/office/drawing/2014/chart" uri="{C3380CC4-5D6E-409C-BE32-E72D297353CC}">
              <c16:uniqueId val="{00000001-1B8E-4109-8E04-759EF406F7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98.89</c:v>
                </c:pt>
                <c:pt idx="3">
                  <c:v>98.87</c:v>
                </c:pt>
                <c:pt idx="4">
                  <c:v>90.27</c:v>
                </c:pt>
              </c:numCache>
            </c:numRef>
          </c:val>
          <c:extLst>
            <c:ext xmlns:c16="http://schemas.microsoft.com/office/drawing/2014/chart" uri="{C3380CC4-5D6E-409C-BE32-E72D297353CC}">
              <c16:uniqueId val="{00000000-B6FB-4947-BA78-5DF825C403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92.45</c:v>
                </c:pt>
                <c:pt idx="3">
                  <c:v>92.45</c:v>
                </c:pt>
                <c:pt idx="4">
                  <c:v>92.55</c:v>
                </c:pt>
              </c:numCache>
            </c:numRef>
          </c:val>
          <c:smooth val="0"/>
          <c:extLst>
            <c:ext xmlns:c16="http://schemas.microsoft.com/office/drawing/2014/chart" uri="{C3380CC4-5D6E-409C-BE32-E72D297353CC}">
              <c16:uniqueId val="{00000001-B6FB-4947-BA78-5DF825C403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107.23</c:v>
                </c:pt>
                <c:pt idx="3">
                  <c:v>103.61</c:v>
                </c:pt>
                <c:pt idx="4">
                  <c:v>102.92</c:v>
                </c:pt>
              </c:numCache>
            </c:numRef>
          </c:val>
          <c:extLst>
            <c:ext xmlns:c16="http://schemas.microsoft.com/office/drawing/2014/chart" uri="{C3380CC4-5D6E-409C-BE32-E72D297353CC}">
              <c16:uniqueId val="{00000000-F75C-4F55-AAAF-DB9F3734BC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102.79</c:v>
                </c:pt>
                <c:pt idx="3">
                  <c:v>101.51</c:v>
                </c:pt>
                <c:pt idx="4">
                  <c:v>103.78</c:v>
                </c:pt>
              </c:numCache>
            </c:numRef>
          </c:val>
          <c:smooth val="0"/>
          <c:extLst>
            <c:ext xmlns:c16="http://schemas.microsoft.com/office/drawing/2014/chart" uri="{C3380CC4-5D6E-409C-BE32-E72D297353CC}">
              <c16:uniqueId val="{00000001-F75C-4F55-AAAF-DB9F3734BC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37.549999999999997</c:v>
                </c:pt>
                <c:pt idx="3">
                  <c:v>39.229999999999997</c:v>
                </c:pt>
                <c:pt idx="4">
                  <c:v>40.85</c:v>
                </c:pt>
              </c:numCache>
            </c:numRef>
          </c:val>
          <c:extLst>
            <c:ext xmlns:c16="http://schemas.microsoft.com/office/drawing/2014/chart" uri="{C3380CC4-5D6E-409C-BE32-E72D297353CC}">
              <c16:uniqueId val="{00000000-2D83-4B5D-9FDC-924D1D560A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22.06</c:v>
                </c:pt>
                <c:pt idx="3">
                  <c:v>16.37</c:v>
                </c:pt>
                <c:pt idx="4">
                  <c:v>18.829999999999998</c:v>
                </c:pt>
              </c:numCache>
            </c:numRef>
          </c:val>
          <c:smooth val="0"/>
          <c:extLst>
            <c:ext xmlns:c16="http://schemas.microsoft.com/office/drawing/2014/chart" uri="{C3380CC4-5D6E-409C-BE32-E72D297353CC}">
              <c16:uniqueId val="{00000001-2D83-4B5D-9FDC-924D1D560A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66C-449B-BCA3-F5F3DE13823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0.83</c:v>
                </c:pt>
                <c:pt idx="3">
                  <c:v>0.98</c:v>
                </c:pt>
                <c:pt idx="4">
                  <c:v>0.56999999999999995</c:v>
                </c:pt>
              </c:numCache>
            </c:numRef>
          </c:val>
          <c:smooth val="0"/>
          <c:extLst>
            <c:ext xmlns:c16="http://schemas.microsoft.com/office/drawing/2014/chart" uri="{C3380CC4-5D6E-409C-BE32-E72D297353CC}">
              <c16:uniqueId val="{00000001-D66C-449B-BCA3-F5F3DE13823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FEC-49F1-96FC-6B8E67477C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49</c:v>
                </c:pt>
                <c:pt idx="3">
                  <c:v>37.86</c:v>
                </c:pt>
                <c:pt idx="4">
                  <c:v>19.829999999999998</c:v>
                </c:pt>
              </c:numCache>
            </c:numRef>
          </c:val>
          <c:smooth val="0"/>
          <c:extLst>
            <c:ext xmlns:c16="http://schemas.microsoft.com/office/drawing/2014/chart" uri="{C3380CC4-5D6E-409C-BE32-E72D297353CC}">
              <c16:uniqueId val="{00000001-8FEC-49F1-96FC-6B8E67477C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21.21</c:v>
                </c:pt>
                <c:pt idx="3">
                  <c:v>8.6999999999999993</c:v>
                </c:pt>
                <c:pt idx="4">
                  <c:v>9.39</c:v>
                </c:pt>
              </c:numCache>
            </c:numRef>
          </c:val>
          <c:extLst>
            <c:ext xmlns:c16="http://schemas.microsoft.com/office/drawing/2014/chart" uri="{C3380CC4-5D6E-409C-BE32-E72D297353CC}">
              <c16:uniqueId val="{00000000-7904-4097-8AE7-58E517A66F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61.36</c:v>
                </c:pt>
                <c:pt idx="3">
                  <c:v>60.16</c:v>
                </c:pt>
                <c:pt idx="4">
                  <c:v>54.3</c:v>
                </c:pt>
              </c:numCache>
            </c:numRef>
          </c:val>
          <c:smooth val="0"/>
          <c:extLst>
            <c:ext xmlns:c16="http://schemas.microsoft.com/office/drawing/2014/chart" uri="{C3380CC4-5D6E-409C-BE32-E72D297353CC}">
              <c16:uniqueId val="{00000001-7904-4097-8AE7-58E517A66F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1347.28</c:v>
                </c:pt>
                <c:pt idx="3">
                  <c:v>1285.47</c:v>
                </c:pt>
                <c:pt idx="4">
                  <c:v>1201.81</c:v>
                </c:pt>
              </c:numCache>
            </c:numRef>
          </c:val>
          <c:extLst>
            <c:ext xmlns:c16="http://schemas.microsoft.com/office/drawing/2014/chart" uri="{C3380CC4-5D6E-409C-BE32-E72D297353CC}">
              <c16:uniqueId val="{00000000-E7EA-461D-BC6B-85ED8BB7DF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978.87</c:v>
                </c:pt>
                <c:pt idx="3">
                  <c:v>917.44</c:v>
                </c:pt>
                <c:pt idx="4">
                  <c:v>856.88</c:v>
                </c:pt>
              </c:numCache>
            </c:numRef>
          </c:val>
          <c:smooth val="0"/>
          <c:extLst>
            <c:ext xmlns:c16="http://schemas.microsoft.com/office/drawing/2014/chart" uri="{C3380CC4-5D6E-409C-BE32-E72D297353CC}">
              <c16:uniqueId val="{00000001-E7EA-461D-BC6B-85ED8BB7DF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87.76</c:v>
                </c:pt>
                <c:pt idx="3">
                  <c:v>87.79</c:v>
                </c:pt>
                <c:pt idx="4">
                  <c:v>87.41</c:v>
                </c:pt>
              </c:numCache>
            </c:numRef>
          </c:val>
          <c:extLst>
            <c:ext xmlns:c16="http://schemas.microsoft.com/office/drawing/2014/chart" uri="{C3380CC4-5D6E-409C-BE32-E72D297353CC}">
              <c16:uniqueId val="{00000000-763E-4CDF-87F2-5795383B43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85.9</c:v>
                </c:pt>
                <c:pt idx="3">
                  <c:v>85.34</c:v>
                </c:pt>
                <c:pt idx="4">
                  <c:v>89.01</c:v>
                </c:pt>
              </c:numCache>
            </c:numRef>
          </c:val>
          <c:smooth val="0"/>
          <c:extLst>
            <c:ext xmlns:c16="http://schemas.microsoft.com/office/drawing/2014/chart" uri="{C3380CC4-5D6E-409C-BE32-E72D297353CC}">
              <c16:uniqueId val="{00000001-763E-4CDF-87F2-5795383B43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150</c:v>
                </c:pt>
                <c:pt idx="3">
                  <c:v>150</c:v>
                </c:pt>
                <c:pt idx="4">
                  <c:v>150.43</c:v>
                </c:pt>
              </c:numCache>
            </c:numRef>
          </c:val>
          <c:extLst>
            <c:ext xmlns:c16="http://schemas.microsoft.com/office/drawing/2014/chart" uri="{C3380CC4-5D6E-409C-BE32-E72D297353CC}">
              <c16:uniqueId val="{00000000-0FE1-4007-B4A9-E58197036DE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148.41999999999999</c:v>
                </c:pt>
                <c:pt idx="3">
                  <c:v>149.27000000000001</c:v>
                </c:pt>
                <c:pt idx="4">
                  <c:v>147.08000000000001</c:v>
                </c:pt>
              </c:numCache>
            </c:numRef>
          </c:val>
          <c:smooth val="0"/>
          <c:extLst>
            <c:ext xmlns:c16="http://schemas.microsoft.com/office/drawing/2014/chart" uri="{C3380CC4-5D6E-409C-BE32-E72D297353CC}">
              <c16:uniqueId val="{00000001-0FE1-4007-B4A9-E58197036DE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奈良県　田原本町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Cb1</v>
      </c>
      <c r="X8" s="49"/>
      <c r="Y8" s="49"/>
      <c r="Z8" s="49"/>
      <c r="AA8" s="49"/>
      <c r="AB8" s="49"/>
      <c r="AC8" s="49"/>
      <c r="AD8" s="50" t="str">
        <f>データ!$M$6</f>
        <v>非設置</v>
      </c>
      <c r="AE8" s="50"/>
      <c r="AF8" s="50"/>
      <c r="AG8" s="50"/>
      <c r="AH8" s="50"/>
      <c r="AI8" s="50"/>
      <c r="AJ8" s="50"/>
      <c r="AK8" s="3"/>
      <c r="AL8" s="51">
        <f>データ!S6</f>
        <v>31777</v>
      </c>
      <c r="AM8" s="51"/>
      <c r="AN8" s="51"/>
      <c r="AO8" s="51"/>
      <c r="AP8" s="51"/>
      <c r="AQ8" s="51"/>
      <c r="AR8" s="51"/>
      <c r="AS8" s="51"/>
      <c r="AT8" s="46">
        <f>データ!T6</f>
        <v>21.09</v>
      </c>
      <c r="AU8" s="46"/>
      <c r="AV8" s="46"/>
      <c r="AW8" s="46"/>
      <c r="AX8" s="46"/>
      <c r="AY8" s="46"/>
      <c r="AZ8" s="46"/>
      <c r="BA8" s="46"/>
      <c r="BB8" s="46">
        <f>データ!U6</f>
        <v>1506.73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52.11</v>
      </c>
      <c r="J10" s="46"/>
      <c r="K10" s="46"/>
      <c r="L10" s="46"/>
      <c r="M10" s="46"/>
      <c r="N10" s="46"/>
      <c r="O10" s="46"/>
      <c r="P10" s="46">
        <f>データ!P6</f>
        <v>80.37</v>
      </c>
      <c r="Q10" s="46"/>
      <c r="R10" s="46"/>
      <c r="S10" s="46"/>
      <c r="T10" s="46"/>
      <c r="U10" s="46"/>
      <c r="V10" s="46"/>
      <c r="W10" s="46">
        <f>データ!Q6</f>
        <v>85</v>
      </c>
      <c r="X10" s="46"/>
      <c r="Y10" s="46"/>
      <c r="Z10" s="46"/>
      <c r="AA10" s="46"/>
      <c r="AB10" s="46"/>
      <c r="AC10" s="46"/>
      <c r="AD10" s="51">
        <f>データ!R6</f>
        <v>2690</v>
      </c>
      <c r="AE10" s="51"/>
      <c r="AF10" s="51"/>
      <c r="AG10" s="51"/>
      <c r="AH10" s="51"/>
      <c r="AI10" s="51"/>
      <c r="AJ10" s="51"/>
      <c r="AK10" s="2"/>
      <c r="AL10" s="51">
        <f>データ!V6</f>
        <v>25549</v>
      </c>
      <c r="AM10" s="51"/>
      <c r="AN10" s="51"/>
      <c r="AO10" s="51"/>
      <c r="AP10" s="51"/>
      <c r="AQ10" s="51"/>
      <c r="AR10" s="51"/>
      <c r="AS10" s="51"/>
      <c r="AT10" s="46">
        <f>データ!W6</f>
        <v>4.6500000000000004</v>
      </c>
      <c r="AU10" s="46"/>
      <c r="AV10" s="46"/>
      <c r="AW10" s="46"/>
      <c r="AX10" s="46"/>
      <c r="AY10" s="46"/>
      <c r="AZ10" s="46"/>
      <c r="BA10" s="46"/>
      <c r="BB10" s="46">
        <f>データ!X6</f>
        <v>5494.41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6oFM5BRTVaqxH3+tPveSQHA2gPuQQv+1bzoOBHvjEZSk6aAuUjxVz7RMWMe056IVNGATiyx1o1h60/InxCY5/A==" saltValue="SuVtKv0gorSq/V0F5hMt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293636</v>
      </c>
      <c r="D6" s="33">
        <f t="shared" si="3"/>
        <v>46</v>
      </c>
      <c r="E6" s="33">
        <f t="shared" si="3"/>
        <v>17</v>
      </c>
      <c r="F6" s="33">
        <f t="shared" si="3"/>
        <v>1</v>
      </c>
      <c r="G6" s="33">
        <f t="shared" si="3"/>
        <v>0</v>
      </c>
      <c r="H6" s="33" t="str">
        <f t="shared" si="3"/>
        <v>奈良県　田原本町</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52.11</v>
      </c>
      <c r="P6" s="34">
        <f t="shared" si="3"/>
        <v>80.37</v>
      </c>
      <c r="Q6" s="34">
        <f t="shared" si="3"/>
        <v>85</v>
      </c>
      <c r="R6" s="34">
        <f t="shared" si="3"/>
        <v>2690</v>
      </c>
      <c r="S6" s="34">
        <f t="shared" si="3"/>
        <v>31777</v>
      </c>
      <c r="T6" s="34">
        <f t="shared" si="3"/>
        <v>21.09</v>
      </c>
      <c r="U6" s="34">
        <f t="shared" si="3"/>
        <v>1506.73</v>
      </c>
      <c r="V6" s="34">
        <f t="shared" si="3"/>
        <v>25549</v>
      </c>
      <c r="W6" s="34">
        <f t="shared" si="3"/>
        <v>4.6500000000000004</v>
      </c>
      <c r="X6" s="34">
        <f t="shared" si="3"/>
        <v>5494.41</v>
      </c>
      <c r="Y6" s="35" t="str">
        <f>IF(Y7="",NA(),Y7)</f>
        <v>-</v>
      </c>
      <c r="Z6" s="35" t="str">
        <f t="shared" ref="Z6:AH6" si="4">IF(Z7="",NA(),Z7)</f>
        <v>-</v>
      </c>
      <c r="AA6" s="35">
        <f t="shared" si="4"/>
        <v>107.23</v>
      </c>
      <c r="AB6" s="35">
        <f t="shared" si="4"/>
        <v>103.61</v>
      </c>
      <c r="AC6" s="35">
        <f t="shared" si="4"/>
        <v>102.92</v>
      </c>
      <c r="AD6" s="35" t="str">
        <f t="shared" si="4"/>
        <v>-</v>
      </c>
      <c r="AE6" s="35" t="str">
        <f t="shared" si="4"/>
        <v>-</v>
      </c>
      <c r="AF6" s="35">
        <f t="shared" si="4"/>
        <v>102.79</v>
      </c>
      <c r="AG6" s="35">
        <f t="shared" si="4"/>
        <v>101.51</v>
      </c>
      <c r="AH6" s="35">
        <f t="shared" si="4"/>
        <v>103.78</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49</v>
      </c>
      <c r="AR6" s="35">
        <f t="shared" si="5"/>
        <v>37.86</v>
      </c>
      <c r="AS6" s="35">
        <f t="shared" si="5"/>
        <v>19.829999999999998</v>
      </c>
      <c r="AT6" s="34" t="str">
        <f>IF(AT7="","",IF(AT7="-","【-】","【"&amp;SUBSTITUTE(TEXT(AT7,"#,##0.00"),"-","△")&amp;"】"))</f>
        <v>【3.64】</v>
      </c>
      <c r="AU6" s="35" t="str">
        <f>IF(AU7="",NA(),AU7)</f>
        <v>-</v>
      </c>
      <c r="AV6" s="35" t="str">
        <f t="shared" ref="AV6:BD6" si="6">IF(AV7="",NA(),AV7)</f>
        <v>-</v>
      </c>
      <c r="AW6" s="35">
        <f t="shared" si="6"/>
        <v>21.21</v>
      </c>
      <c r="AX6" s="35">
        <f t="shared" si="6"/>
        <v>8.6999999999999993</v>
      </c>
      <c r="AY6" s="35">
        <f t="shared" si="6"/>
        <v>9.39</v>
      </c>
      <c r="AZ6" s="35" t="str">
        <f t="shared" si="6"/>
        <v>-</v>
      </c>
      <c r="BA6" s="35" t="str">
        <f t="shared" si="6"/>
        <v>-</v>
      </c>
      <c r="BB6" s="35">
        <f t="shared" si="6"/>
        <v>61.36</v>
      </c>
      <c r="BC6" s="35">
        <f t="shared" si="6"/>
        <v>60.16</v>
      </c>
      <c r="BD6" s="35">
        <f t="shared" si="6"/>
        <v>54.3</v>
      </c>
      <c r="BE6" s="34" t="str">
        <f>IF(BE7="","",IF(BE7="-","【-】","【"&amp;SUBSTITUTE(TEXT(BE7,"#,##0.00"),"-","△")&amp;"】"))</f>
        <v>【67.52】</v>
      </c>
      <c r="BF6" s="35" t="str">
        <f>IF(BF7="",NA(),BF7)</f>
        <v>-</v>
      </c>
      <c r="BG6" s="35" t="str">
        <f t="shared" ref="BG6:BO6" si="7">IF(BG7="",NA(),BG7)</f>
        <v>-</v>
      </c>
      <c r="BH6" s="35">
        <f t="shared" si="7"/>
        <v>1347.28</v>
      </c>
      <c r="BI6" s="35">
        <f t="shared" si="7"/>
        <v>1285.47</v>
      </c>
      <c r="BJ6" s="35">
        <f t="shared" si="7"/>
        <v>1201.81</v>
      </c>
      <c r="BK6" s="35" t="str">
        <f t="shared" si="7"/>
        <v>-</v>
      </c>
      <c r="BL6" s="35" t="str">
        <f t="shared" si="7"/>
        <v>-</v>
      </c>
      <c r="BM6" s="35">
        <f t="shared" si="7"/>
        <v>978.87</v>
      </c>
      <c r="BN6" s="35">
        <f t="shared" si="7"/>
        <v>917.44</v>
      </c>
      <c r="BO6" s="35">
        <f t="shared" si="7"/>
        <v>856.88</v>
      </c>
      <c r="BP6" s="34" t="str">
        <f>IF(BP7="","",IF(BP7="-","【-】","【"&amp;SUBSTITUTE(TEXT(BP7,"#,##0.00"),"-","△")&amp;"】"))</f>
        <v>【705.21】</v>
      </c>
      <c r="BQ6" s="35" t="str">
        <f>IF(BQ7="",NA(),BQ7)</f>
        <v>-</v>
      </c>
      <c r="BR6" s="35" t="str">
        <f t="shared" ref="BR6:BZ6" si="8">IF(BR7="",NA(),BR7)</f>
        <v>-</v>
      </c>
      <c r="BS6" s="35">
        <f t="shared" si="8"/>
        <v>87.76</v>
      </c>
      <c r="BT6" s="35">
        <f t="shared" si="8"/>
        <v>87.79</v>
      </c>
      <c r="BU6" s="35">
        <f t="shared" si="8"/>
        <v>87.41</v>
      </c>
      <c r="BV6" s="35" t="str">
        <f t="shared" si="8"/>
        <v>-</v>
      </c>
      <c r="BW6" s="35" t="str">
        <f t="shared" si="8"/>
        <v>-</v>
      </c>
      <c r="BX6" s="35">
        <f t="shared" si="8"/>
        <v>85.9</v>
      </c>
      <c r="BY6" s="35">
        <f t="shared" si="8"/>
        <v>85.34</v>
      </c>
      <c r="BZ6" s="35">
        <f t="shared" si="8"/>
        <v>89.01</v>
      </c>
      <c r="CA6" s="34" t="str">
        <f>IF(CA7="","",IF(CA7="-","【-】","【"&amp;SUBSTITUTE(TEXT(CA7,"#,##0.00"),"-","△")&amp;"】"))</f>
        <v>【98.96】</v>
      </c>
      <c r="CB6" s="35" t="str">
        <f>IF(CB7="",NA(),CB7)</f>
        <v>-</v>
      </c>
      <c r="CC6" s="35" t="str">
        <f t="shared" ref="CC6:CK6" si="9">IF(CC7="",NA(),CC7)</f>
        <v>-</v>
      </c>
      <c r="CD6" s="35">
        <f t="shared" si="9"/>
        <v>150</v>
      </c>
      <c r="CE6" s="35">
        <f t="shared" si="9"/>
        <v>150</v>
      </c>
      <c r="CF6" s="35">
        <f t="shared" si="9"/>
        <v>150.43</v>
      </c>
      <c r="CG6" s="35" t="str">
        <f t="shared" si="9"/>
        <v>-</v>
      </c>
      <c r="CH6" s="35" t="str">
        <f t="shared" si="9"/>
        <v>-</v>
      </c>
      <c r="CI6" s="35">
        <f t="shared" si="9"/>
        <v>148.41999999999999</v>
      </c>
      <c r="CJ6" s="35">
        <f t="shared" si="9"/>
        <v>149.27000000000001</v>
      </c>
      <c r="CK6" s="35">
        <f t="shared" si="9"/>
        <v>147.08000000000001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55.46</v>
      </c>
      <c r="CU6" s="35">
        <f t="shared" si="10"/>
        <v>55.73</v>
      </c>
      <c r="CV6" s="35">
        <f t="shared" si="10"/>
        <v>58.12</v>
      </c>
      <c r="CW6" s="34" t="str">
        <f>IF(CW7="","",IF(CW7="-","【-】","【"&amp;SUBSTITUTE(TEXT(CW7,"#,##0.00"),"-","△")&amp;"】"))</f>
        <v>【59.57】</v>
      </c>
      <c r="CX6" s="35" t="str">
        <f>IF(CX7="",NA(),CX7)</f>
        <v>-</v>
      </c>
      <c r="CY6" s="35" t="str">
        <f t="shared" ref="CY6:DG6" si="11">IF(CY7="",NA(),CY7)</f>
        <v>-</v>
      </c>
      <c r="CZ6" s="35">
        <f t="shared" si="11"/>
        <v>98.89</v>
      </c>
      <c r="DA6" s="35">
        <f t="shared" si="11"/>
        <v>98.87</v>
      </c>
      <c r="DB6" s="35">
        <f t="shared" si="11"/>
        <v>90.27</v>
      </c>
      <c r="DC6" s="35" t="str">
        <f t="shared" si="11"/>
        <v>-</v>
      </c>
      <c r="DD6" s="35" t="str">
        <f t="shared" si="11"/>
        <v>-</v>
      </c>
      <c r="DE6" s="35">
        <f t="shared" si="11"/>
        <v>92.45</v>
      </c>
      <c r="DF6" s="35">
        <f t="shared" si="11"/>
        <v>92.45</v>
      </c>
      <c r="DG6" s="35">
        <f t="shared" si="11"/>
        <v>92.55</v>
      </c>
      <c r="DH6" s="34" t="str">
        <f>IF(DH7="","",IF(DH7="-","【-】","【"&amp;SUBSTITUTE(TEXT(DH7,"#,##0.00"),"-","△")&amp;"】"))</f>
        <v>【95.57】</v>
      </c>
      <c r="DI6" s="35" t="str">
        <f>IF(DI7="",NA(),DI7)</f>
        <v>-</v>
      </c>
      <c r="DJ6" s="35" t="str">
        <f t="shared" ref="DJ6:DR6" si="12">IF(DJ7="",NA(),DJ7)</f>
        <v>-</v>
      </c>
      <c r="DK6" s="35">
        <f t="shared" si="12"/>
        <v>37.549999999999997</v>
      </c>
      <c r="DL6" s="35">
        <f t="shared" si="12"/>
        <v>39.229999999999997</v>
      </c>
      <c r="DM6" s="35">
        <f t="shared" si="12"/>
        <v>40.85</v>
      </c>
      <c r="DN6" s="35" t="str">
        <f t="shared" si="12"/>
        <v>-</v>
      </c>
      <c r="DO6" s="35" t="str">
        <f t="shared" si="12"/>
        <v>-</v>
      </c>
      <c r="DP6" s="35">
        <f t="shared" si="12"/>
        <v>22.06</v>
      </c>
      <c r="DQ6" s="35">
        <f t="shared" si="12"/>
        <v>16.37</v>
      </c>
      <c r="DR6" s="35">
        <f t="shared" si="12"/>
        <v>18.829999999999998</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0.83</v>
      </c>
      <c r="EB6" s="35">
        <f t="shared" si="13"/>
        <v>0.98</v>
      </c>
      <c r="EC6" s="35">
        <f t="shared" si="13"/>
        <v>0.56999999999999995</v>
      </c>
      <c r="ED6" s="34" t="str">
        <f>IF(ED7="","",IF(ED7="-","【-】","【"&amp;SUBSTITUTE(TEXT(ED7,"#,##0.00"),"-","△")&amp;"】"))</f>
        <v>【5.72】</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0.28999999999999998</v>
      </c>
      <c r="EM6" s="35">
        <f t="shared" si="14"/>
        <v>0.13</v>
      </c>
      <c r="EN6" s="35">
        <f t="shared" si="14"/>
        <v>0.19</v>
      </c>
      <c r="EO6" s="34" t="str">
        <f>IF(EO7="","",IF(EO7="-","【-】","【"&amp;SUBSTITUTE(TEXT(EO7,"#,##0.00"),"-","△")&amp;"】"))</f>
        <v>【0.30】</v>
      </c>
    </row>
    <row r="7" spans="1:148" s="36" customFormat="1" x14ac:dyDescent="0.15">
      <c r="A7" s="28"/>
      <c r="B7" s="37">
        <v>2020</v>
      </c>
      <c r="C7" s="37">
        <v>293636</v>
      </c>
      <c r="D7" s="37">
        <v>46</v>
      </c>
      <c r="E7" s="37">
        <v>17</v>
      </c>
      <c r="F7" s="37">
        <v>1</v>
      </c>
      <c r="G7" s="37">
        <v>0</v>
      </c>
      <c r="H7" s="37" t="s">
        <v>96</v>
      </c>
      <c r="I7" s="37" t="s">
        <v>97</v>
      </c>
      <c r="J7" s="37" t="s">
        <v>98</v>
      </c>
      <c r="K7" s="37" t="s">
        <v>99</v>
      </c>
      <c r="L7" s="37" t="s">
        <v>100</v>
      </c>
      <c r="M7" s="37" t="s">
        <v>101</v>
      </c>
      <c r="N7" s="38" t="s">
        <v>102</v>
      </c>
      <c r="O7" s="38">
        <v>52.11</v>
      </c>
      <c r="P7" s="38">
        <v>80.37</v>
      </c>
      <c r="Q7" s="38">
        <v>85</v>
      </c>
      <c r="R7" s="38">
        <v>2690</v>
      </c>
      <c r="S7" s="38">
        <v>31777</v>
      </c>
      <c r="T7" s="38">
        <v>21.09</v>
      </c>
      <c r="U7" s="38">
        <v>1506.73</v>
      </c>
      <c r="V7" s="38">
        <v>25549</v>
      </c>
      <c r="W7" s="38">
        <v>4.6500000000000004</v>
      </c>
      <c r="X7" s="38">
        <v>5494.41</v>
      </c>
      <c r="Y7" s="38" t="s">
        <v>102</v>
      </c>
      <c r="Z7" s="38" t="s">
        <v>102</v>
      </c>
      <c r="AA7" s="38">
        <v>107.23</v>
      </c>
      <c r="AB7" s="38">
        <v>103.61</v>
      </c>
      <c r="AC7" s="38">
        <v>102.92</v>
      </c>
      <c r="AD7" s="38" t="s">
        <v>102</v>
      </c>
      <c r="AE7" s="38" t="s">
        <v>102</v>
      </c>
      <c r="AF7" s="38">
        <v>102.79</v>
      </c>
      <c r="AG7" s="38">
        <v>101.51</v>
      </c>
      <c r="AH7" s="38">
        <v>103.78</v>
      </c>
      <c r="AI7" s="38">
        <v>106.67</v>
      </c>
      <c r="AJ7" s="38" t="s">
        <v>102</v>
      </c>
      <c r="AK7" s="38" t="s">
        <v>102</v>
      </c>
      <c r="AL7" s="38">
        <v>0</v>
      </c>
      <c r="AM7" s="38">
        <v>0</v>
      </c>
      <c r="AN7" s="38">
        <v>0</v>
      </c>
      <c r="AO7" s="38" t="s">
        <v>102</v>
      </c>
      <c r="AP7" s="38" t="s">
        <v>102</v>
      </c>
      <c r="AQ7" s="38">
        <v>49</v>
      </c>
      <c r="AR7" s="38">
        <v>37.86</v>
      </c>
      <c r="AS7" s="38">
        <v>19.829999999999998</v>
      </c>
      <c r="AT7" s="38">
        <v>3.64</v>
      </c>
      <c r="AU7" s="38" t="s">
        <v>102</v>
      </c>
      <c r="AV7" s="38" t="s">
        <v>102</v>
      </c>
      <c r="AW7" s="38">
        <v>21.21</v>
      </c>
      <c r="AX7" s="38">
        <v>8.6999999999999993</v>
      </c>
      <c r="AY7" s="38">
        <v>9.39</v>
      </c>
      <c r="AZ7" s="38" t="s">
        <v>102</v>
      </c>
      <c r="BA7" s="38" t="s">
        <v>102</v>
      </c>
      <c r="BB7" s="38">
        <v>61.36</v>
      </c>
      <c r="BC7" s="38">
        <v>60.16</v>
      </c>
      <c r="BD7" s="38">
        <v>54.3</v>
      </c>
      <c r="BE7" s="38">
        <v>67.52</v>
      </c>
      <c r="BF7" s="38" t="s">
        <v>102</v>
      </c>
      <c r="BG7" s="38" t="s">
        <v>102</v>
      </c>
      <c r="BH7" s="38">
        <v>1347.28</v>
      </c>
      <c r="BI7" s="38">
        <v>1285.47</v>
      </c>
      <c r="BJ7" s="38">
        <v>1201.81</v>
      </c>
      <c r="BK7" s="38" t="s">
        <v>102</v>
      </c>
      <c r="BL7" s="38" t="s">
        <v>102</v>
      </c>
      <c r="BM7" s="38">
        <v>978.87</v>
      </c>
      <c r="BN7" s="38">
        <v>917.44</v>
      </c>
      <c r="BO7" s="38">
        <v>856.88</v>
      </c>
      <c r="BP7" s="38">
        <v>705.21</v>
      </c>
      <c r="BQ7" s="38" t="s">
        <v>102</v>
      </c>
      <c r="BR7" s="38" t="s">
        <v>102</v>
      </c>
      <c r="BS7" s="38">
        <v>87.76</v>
      </c>
      <c r="BT7" s="38">
        <v>87.79</v>
      </c>
      <c r="BU7" s="38">
        <v>87.41</v>
      </c>
      <c r="BV7" s="38" t="s">
        <v>102</v>
      </c>
      <c r="BW7" s="38" t="s">
        <v>102</v>
      </c>
      <c r="BX7" s="38">
        <v>85.9</v>
      </c>
      <c r="BY7" s="38">
        <v>85.34</v>
      </c>
      <c r="BZ7" s="38">
        <v>89.01</v>
      </c>
      <c r="CA7" s="38">
        <v>98.96</v>
      </c>
      <c r="CB7" s="38" t="s">
        <v>102</v>
      </c>
      <c r="CC7" s="38" t="s">
        <v>102</v>
      </c>
      <c r="CD7" s="38">
        <v>150</v>
      </c>
      <c r="CE7" s="38">
        <v>150</v>
      </c>
      <c r="CF7" s="38">
        <v>150.43</v>
      </c>
      <c r="CG7" s="38" t="s">
        <v>102</v>
      </c>
      <c r="CH7" s="38" t="s">
        <v>102</v>
      </c>
      <c r="CI7" s="38">
        <v>148.41999999999999</v>
      </c>
      <c r="CJ7" s="38">
        <v>149.27000000000001</v>
      </c>
      <c r="CK7" s="38">
        <v>147.08000000000001</v>
      </c>
      <c r="CL7" s="38">
        <v>134.52000000000001</v>
      </c>
      <c r="CM7" s="38" t="s">
        <v>102</v>
      </c>
      <c r="CN7" s="38" t="s">
        <v>102</v>
      </c>
      <c r="CO7" s="38" t="s">
        <v>102</v>
      </c>
      <c r="CP7" s="38" t="s">
        <v>102</v>
      </c>
      <c r="CQ7" s="38" t="s">
        <v>102</v>
      </c>
      <c r="CR7" s="38" t="s">
        <v>102</v>
      </c>
      <c r="CS7" s="38" t="s">
        <v>102</v>
      </c>
      <c r="CT7" s="38">
        <v>55.46</v>
      </c>
      <c r="CU7" s="38">
        <v>55.73</v>
      </c>
      <c r="CV7" s="38">
        <v>58.12</v>
      </c>
      <c r="CW7" s="38">
        <v>59.57</v>
      </c>
      <c r="CX7" s="38" t="s">
        <v>102</v>
      </c>
      <c r="CY7" s="38" t="s">
        <v>102</v>
      </c>
      <c r="CZ7" s="38">
        <v>98.89</v>
      </c>
      <c r="DA7" s="38">
        <v>98.87</v>
      </c>
      <c r="DB7" s="38">
        <v>90.27</v>
      </c>
      <c r="DC7" s="38" t="s">
        <v>102</v>
      </c>
      <c r="DD7" s="38" t="s">
        <v>102</v>
      </c>
      <c r="DE7" s="38">
        <v>92.45</v>
      </c>
      <c r="DF7" s="38">
        <v>92.45</v>
      </c>
      <c r="DG7" s="38">
        <v>92.55</v>
      </c>
      <c r="DH7" s="38">
        <v>95.57</v>
      </c>
      <c r="DI7" s="38" t="s">
        <v>102</v>
      </c>
      <c r="DJ7" s="38" t="s">
        <v>102</v>
      </c>
      <c r="DK7" s="38">
        <v>37.549999999999997</v>
      </c>
      <c r="DL7" s="38">
        <v>39.229999999999997</v>
      </c>
      <c r="DM7" s="38">
        <v>40.85</v>
      </c>
      <c r="DN7" s="38" t="s">
        <v>102</v>
      </c>
      <c r="DO7" s="38" t="s">
        <v>102</v>
      </c>
      <c r="DP7" s="38">
        <v>22.06</v>
      </c>
      <c r="DQ7" s="38">
        <v>16.37</v>
      </c>
      <c r="DR7" s="38">
        <v>18.829999999999998</v>
      </c>
      <c r="DS7" s="38">
        <v>36.520000000000003</v>
      </c>
      <c r="DT7" s="38" t="s">
        <v>102</v>
      </c>
      <c r="DU7" s="38" t="s">
        <v>102</v>
      </c>
      <c r="DV7" s="38">
        <v>0</v>
      </c>
      <c r="DW7" s="38">
        <v>0</v>
      </c>
      <c r="DX7" s="38">
        <v>0</v>
      </c>
      <c r="DY7" s="38" t="s">
        <v>102</v>
      </c>
      <c r="DZ7" s="38" t="s">
        <v>102</v>
      </c>
      <c r="EA7" s="38">
        <v>0.83</v>
      </c>
      <c r="EB7" s="38">
        <v>0.98</v>
      </c>
      <c r="EC7" s="38">
        <v>0.56999999999999995</v>
      </c>
      <c r="ED7" s="38">
        <v>5.72</v>
      </c>
      <c r="EE7" s="38" t="s">
        <v>102</v>
      </c>
      <c r="EF7" s="38" t="s">
        <v>102</v>
      </c>
      <c r="EG7" s="38">
        <v>0</v>
      </c>
      <c r="EH7" s="38">
        <v>0</v>
      </c>
      <c r="EI7" s="38">
        <v>0</v>
      </c>
      <c r="EJ7" s="38" t="s">
        <v>102</v>
      </c>
      <c r="EK7" s="38" t="s">
        <v>102</v>
      </c>
      <c r="EL7" s="38">
        <v>0.28999999999999998</v>
      </c>
      <c r="EM7" s="38">
        <v>0.13</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LG-0135</cp:lastModifiedBy>
  <cp:lastPrinted>2022-01-21T10:20:24Z</cp:lastPrinted>
  <dcterms:created xsi:type="dcterms:W3CDTF">2021-12-03T07:16:39Z</dcterms:created>
  <dcterms:modified xsi:type="dcterms:W3CDTF">2023-02-24T00:50:22Z</dcterms:modified>
  <cp:category/>
</cp:coreProperties>
</file>