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5\Desktop\"/>
    </mc:Choice>
  </mc:AlternateContent>
  <xr:revisionPtr revIDLastSave="0" documentId="8_{4F26AD1C-E76C-4BE8-B49C-3FF0BD6AE968}" xr6:coauthVersionLast="36" xr6:coauthVersionMax="36" xr10:uidLastSave="{00000000-0000-0000-0000-000000000000}"/>
  <workbookProtection workbookAlgorithmName="SHA-512" workbookHashValue="wOHuIadAUIUEhbCxEsCrzRpTIvBg6+QiHeVvzTQH4gsFtIV14Vd3A/msjD6kCMlz149blnMHAN8HvFAISM73aA==" workbookSaltValue="Z7yiMGoZDne7EzQGZTl8g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BB10" i="4"/>
  <c r="AT10" i="4"/>
  <c r="P10" i="4"/>
  <c r="I10" i="4"/>
  <c r="BB8" i="4"/>
  <c r="AT8" i="4"/>
  <c r="P8" i="4"/>
  <c r="B8" i="4"/>
  <c r="B6"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<sst xmlns="http://schemas.openxmlformats.org/spreadsheetml/2006/main" count="257" uniqueCount="117">
  <si>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</si>
  <si>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</si>
  <si>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</si>
  <si>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</si>
  <si>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</si>
  <si>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</si>
  <si>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</si>
  <si>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</si>
  <si>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</si>
  <si>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</si>
  <si>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</si>
  <si>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</si>
  <si>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</si>
  <si>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</si>
  <si>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</si>
  <si>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</si>
  <si>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</si>
  <si>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</si>
  <si>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</si>
  <si>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</si>
  <si>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</si>
  <si>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</si>
  <si>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</si>
  <si>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</si>
  <si>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</si>
  <si>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</si>
  <si>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</si>
  <si>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</si>
  <si>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</si>
  <si>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</si>
  <si>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</si>
  <si>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</si>
  <si>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</si>
  <si>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</si>
  <si>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</si>
  <si>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</si>
  <si>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</si>
  <si>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</si>
  <si>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</si>
  <si>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</si>
  <si>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</si>
  <si>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</si>
  <si>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</si>
  <si>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</si>
  <si>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</si>
  <si>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</si>
  <si>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</si>
  <si>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</si>
  <si>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</si>
  <si>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</si>
  <si>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</si>
  <si>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</si>
  <si>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</si>
  <si>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</si>
  <si>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</si>
  <si>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</si>
  <si>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</si>
  <si>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</si>
  <si>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</si>
  <si>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</si>
  <si>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</si>
  <si>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</si>
  <si>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</si>
  <si>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</si>
  <si>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</si>
  <si>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</si>
  <si>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</si>
  <si>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</si>
  <si>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</si>
  <si>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</si>
  <si>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</si>
  <si>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</si>
  <si>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</si>
  <si>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</si>
  <si>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</si>
  <si>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</si>
  <si>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</si>
  <si>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</si>
  <si>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</si>
  <si>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</si>
  <si>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</si>
  <si>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</si>
  <si>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</si>
  <si>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</si>
  <si>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</si>
  <si>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</si>
  <si>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</si>
  <si>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</si>
  <si>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</si>
  <si>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</si>
  <si>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</si>
  <si>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</si>
  <si>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</si>
  <si>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</si>
  <si>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</si>
  <si>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</si>
  <si>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</si>
  <si>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</si>
  <si>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</si>
  <si>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</si>
  <si>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</si>
  <si>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</si>
  <si>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</si>
  <si>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</si>
  <si>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</si>
  <si>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</si>
  <si>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</si>
  <si>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</si>
  <si>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</si>
  <si>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</si>
  <si>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</si>
  <si>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</si>
  <si>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</si>
  <si>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</si>
  <si>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毎年上昇しており、②管渠老朽化率はいまだ0％であるが、一部の管渠では法定耐用年数に近づいているものもあることから、計画的な更新、整備が必要になるものと考えている。③管渠改善率はいずれも0％であるが今後、平成28年度に策定したストックマネジメント計画に基づき計画的・効率的な更新、改築等の整備を進めていかなければならないと考えている。</t>
    <phoneticPr fontId="4"/>
  </si>
  <si>
    <t>本町の下水道事業は、住民の生活環境の改善及び公共用水域の水質保全に資するため昭和50年から計画的に整備をすすめてきた。今後は、ストックマネジメント計画に基づき施設更新を実施していくことが必要である。　　　　　　しかしながら人口減少等により使用料収入は減少傾向であると見込まれることから中期経営計画である経営戦略を基本に状況の変化にも対応し経費の節減を図りつつ、更新投資等を着実に実施することにより持続可能で安定的な経営に努める。</t>
    <phoneticPr fontId="4"/>
  </si>
  <si>
    <t>田原本町下水道事業は、平成30年度より地方公営企業法を一部適用したことにより、各項目の数値についても平成30年度からとなっている。
①経常収支比率
経常収支比率は100％以上を示しているものの総収益に占める一般会計補助の割合が多い状況であるため更なる経営努力が必要である。
②累積欠損金比率
累積欠損金比率は、0％となっており、現在の経営状況は安定している。
③流動比率
企業債の償還額が多額であり、償還に充てる財源を一般会計からの繰入れに依存している。　　
④企業債残高対事業規模比率
グラフは横ばいであるが、管渠等の整備は概ね完了しているため、今後は減少していくと想定される。
⑤経費回収率
経費回収率は、100％を下回っている状況であるため使用料の徴収強化や将来的には使用料の見直しも視野に入れ、使用料収入の改善を図る必要がある。
⑥汚水処理原価
汚水処理原価は、平均値より高くグラフは横ばいであるため取組みとして接続率の向上による有収水量の増加、維持管理費の削減に努めていきたい。
⑦施設利用率　　                                  　本町では処理場を保有していないため、当該数値無し。
⑧水洗化率
水洗化率は、公共下水道・特定環境保全公共下水道ともあわせて算定方法の見直しにより数値の変動あるが、水質保全という観点からも、100％を達成できるよう引き続き努力していく。</t>
    <rPh sb="310" eb="31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</si>
</sst>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BF-48E4-97B3-EED033FD87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0.28999999999999998</c:v>
                </c:pt>
                <c:pt idx="2">
                  <c:v>0.13</c:v>
                </c:pt>
                <c:pt idx="3">
                  <c:v>0.19</c:v>
                </c:pt>
                <c:pt idx="4">
                  <c:v>0.15</c:v>
                </c:pt>
              </c:numCache>
            </c:numRef>
          </c:val>
          <c:smooth val="0"/>
          <c:extLst>
            <c:ext xmlns:c16="http://schemas.microsoft.com/office/drawing/2014/chart" uri="{C3380CC4-5D6E-409C-BE32-E72D297353CC}">
              <c16:uniqueId val="{00000001-53BF-48E4-97B3-EED033FD87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C-4F22-B3C0-81DEC85E7E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55.46</c:v>
                </c:pt>
                <c:pt idx="2">
                  <c:v>55.73</c:v>
                </c:pt>
                <c:pt idx="3">
                  <c:v>58.12</c:v>
                </c:pt>
                <c:pt idx="4">
                  <c:v>58.14</c:v>
                </c:pt>
              </c:numCache>
            </c:numRef>
          </c:val>
          <c:smooth val="0"/>
          <c:extLst>
            <c:ext xmlns:c16="http://schemas.microsoft.com/office/drawing/2014/chart" uri="{C3380CC4-5D6E-409C-BE32-E72D297353CC}">
              <c16:uniqueId val="{00000001-D04C-4F22-B3C0-81DEC85E7E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98.89</c:v>
                </c:pt>
                <c:pt idx="2">
                  <c:v>98.87</c:v>
                </c:pt>
                <c:pt idx="3">
                  <c:v>90.27</c:v>
                </c:pt>
                <c:pt idx="4">
                  <c:v>93.81</c:v>
                </c:pt>
              </c:numCache>
            </c:numRef>
          </c:val>
          <c:extLst>
            <c:ext xmlns:c16="http://schemas.microsoft.com/office/drawing/2014/chart" uri="{C3380CC4-5D6E-409C-BE32-E72D297353CC}">
              <c16:uniqueId val="{00000000-231F-44EF-88E0-BE3E77C634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92.45</c:v>
                </c:pt>
                <c:pt idx="2">
                  <c:v>92.45</c:v>
                </c:pt>
                <c:pt idx="3">
                  <c:v>92.55</c:v>
                </c:pt>
                <c:pt idx="4">
                  <c:v>92.44</c:v>
                </c:pt>
              </c:numCache>
            </c:numRef>
          </c:val>
          <c:smooth val="0"/>
          <c:extLst>
            <c:ext xmlns:c16="http://schemas.microsoft.com/office/drawing/2014/chart" uri="{C3380CC4-5D6E-409C-BE32-E72D297353CC}">
              <c16:uniqueId val="{00000001-231F-44EF-88E0-BE3E77C634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107.23</c:v>
                </c:pt>
                <c:pt idx="2">
                  <c:v>103.61</c:v>
                </c:pt>
                <c:pt idx="3">
                  <c:v>102.92</c:v>
                </c:pt>
                <c:pt idx="4">
                  <c:v>103.94</c:v>
                </c:pt>
              </c:numCache>
            </c:numRef>
          </c:val>
          <c:extLst>
            <c:ext xmlns:c16="http://schemas.microsoft.com/office/drawing/2014/chart" uri="{C3380CC4-5D6E-409C-BE32-E72D297353CC}">
              <c16:uniqueId val="{00000000-CB08-4DD8-9D13-603EA8BF64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102.79</c:v>
                </c:pt>
                <c:pt idx="2">
                  <c:v>101.51</c:v>
                </c:pt>
                <c:pt idx="3">
                  <c:v>103.78</c:v>
                </c:pt>
                <c:pt idx="4">
                  <c:v>103.57</c:v>
                </c:pt>
              </c:numCache>
            </c:numRef>
          </c:val>
          <c:smooth val="0"/>
          <c:extLst>
            <c:ext xmlns:c16="http://schemas.microsoft.com/office/drawing/2014/chart" uri="{C3380CC4-5D6E-409C-BE32-E72D297353CC}">
              <c16:uniqueId val="{00000001-CB08-4DD8-9D13-603EA8BF64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37.549999999999997</c:v>
                </c:pt>
                <c:pt idx="2">
                  <c:v>39.229999999999997</c:v>
                </c:pt>
                <c:pt idx="3">
                  <c:v>40.85</c:v>
                </c:pt>
                <c:pt idx="4">
                  <c:v>42.57</c:v>
                </c:pt>
              </c:numCache>
            </c:numRef>
          </c:val>
          <c:extLst>
            <c:ext xmlns:c16="http://schemas.microsoft.com/office/drawing/2014/chart" uri="{C3380CC4-5D6E-409C-BE32-E72D297353CC}">
              <c16:uniqueId val="{00000000-395E-4795-82DA-99ADDFF369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22.06</c:v>
                </c:pt>
                <c:pt idx="2">
                  <c:v>16.37</c:v>
                </c:pt>
                <c:pt idx="3">
                  <c:v>18.829999999999998</c:v>
                </c:pt>
                <c:pt idx="4">
                  <c:v>23.14</c:v>
                </c:pt>
              </c:numCache>
            </c:numRef>
          </c:val>
          <c:smooth val="0"/>
          <c:extLst>
            <c:ext xmlns:c16="http://schemas.microsoft.com/office/drawing/2014/chart" uri="{C3380CC4-5D6E-409C-BE32-E72D297353CC}">
              <c16:uniqueId val="{00000001-395E-4795-82DA-99ADDFF369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89-4F13-A094-29ED33EBA3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0.98</c:v>
                </c:pt>
                <c:pt idx="3">
                  <c:v>0.56999999999999995</c:v>
                </c:pt>
                <c:pt idx="4">
                  <c:v>0.55000000000000004</c:v>
                </c:pt>
              </c:numCache>
            </c:numRef>
          </c:val>
          <c:smooth val="0"/>
          <c:extLst>
            <c:ext xmlns:c16="http://schemas.microsoft.com/office/drawing/2014/chart" uri="{C3380CC4-5D6E-409C-BE32-E72D297353CC}">
              <c16:uniqueId val="{00000001-7489-4F13-A094-29ED33EBA3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A5E-4C1F-85BF-143B46B931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49</c:v>
                </c:pt>
                <c:pt idx="2">
                  <c:v>37.86</c:v>
                </c:pt>
                <c:pt idx="3">
                  <c:v>19.829999999999998</c:v>
                </c:pt>
                <c:pt idx="4">
                  <c:v>21.3</c:v>
                </c:pt>
              </c:numCache>
            </c:numRef>
          </c:val>
          <c:smooth val="0"/>
          <c:extLst>
            <c:ext xmlns:c16="http://schemas.microsoft.com/office/drawing/2014/chart" uri="{C3380CC4-5D6E-409C-BE32-E72D297353CC}">
              <c16:uniqueId val="{00000001-7A5E-4C1F-85BF-143B46B931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21.21</c:v>
                </c:pt>
                <c:pt idx="2">
                  <c:v>8.6999999999999993</c:v>
                </c:pt>
                <c:pt idx="3">
                  <c:v>9.39</c:v>
                </c:pt>
                <c:pt idx="4">
                  <c:v>9.7100000000000009</c:v>
                </c:pt>
              </c:numCache>
            </c:numRef>
          </c:val>
          <c:extLst>
            <c:ext xmlns:c16="http://schemas.microsoft.com/office/drawing/2014/chart" uri="{C3380CC4-5D6E-409C-BE32-E72D297353CC}">
              <c16:uniqueId val="{00000000-3431-4D7C-9DC3-27C30A31E2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61.36</c:v>
                </c:pt>
                <c:pt idx="2">
                  <c:v>60.16</c:v>
                </c:pt>
                <c:pt idx="3">
                  <c:v>54.3</c:v>
                </c:pt>
                <c:pt idx="4">
                  <c:v>57.92</c:v>
                </c:pt>
              </c:numCache>
            </c:numRef>
          </c:val>
          <c:smooth val="0"/>
          <c:extLst>
            <c:ext xmlns:c16="http://schemas.microsoft.com/office/drawing/2014/chart" uri="{C3380CC4-5D6E-409C-BE32-E72D297353CC}">
              <c16:uniqueId val="{00000001-3431-4D7C-9DC3-27C30A31E2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1347.28</c:v>
                </c:pt>
                <c:pt idx="2">
                  <c:v>1285.47</c:v>
                </c:pt>
                <c:pt idx="3">
                  <c:v>1201.81</c:v>
                </c:pt>
                <c:pt idx="4">
                  <c:v>1154.8399999999999</c:v>
                </c:pt>
              </c:numCache>
            </c:numRef>
          </c:val>
          <c:extLst>
            <c:ext xmlns:c16="http://schemas.microsoft.com/office/drawing/2014/chart" uri="{C3380CC4-5D6E-409C-BE32-E72D297353CC}">
              <c16:uniqueId val="{00000000-A6F0-4B94-BF50-3ED97946ED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978.87</c:v>
                </c:pt>
                <c:pt idx="2">
                  <c:v>917.44</c:v>
                </c:pt>
                <c:pt idx="3">
                  <c:v>856.88</c:v>
                </c:pt>
                <c:pt idx="4">
                  <c:v>799.49</c:v>
                </c:pt>
              </c:numCache>
            </c:numRef>
          </c:val>
          <c:smooth val="0"/>
          <c:extLst>
            <c:ext xmlns:c16="http://schemas.microsoft.com/office/drawing/2014/chart" uri="{C3380CC4-5D6E-409C-BE32-E72D297353CC}">
              <c16:uniqueId val="{00000001-A6F0-4B94-BF50-3ED97946ED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87.76</c:v>
                </c:pt>
                <c:pt idx="2">
                  <c:v>87.79</c:v>
                </c:pt>
                <c:pt idx="3">
                  <c:v>87.41</c:v>
                </c:pt>
                <c:pt idx="4">
                  <c:v>87.5</c:v>
                </c:pt>
              </c:numCache>
            </c:numRef>
          </c:val>
          <c:extLst>
            <c:ext xmlns:c16="http://schemas.microsoft.com/office/drawing/2014/chart" uri="{C3380CC4-5D6E-409C-BE32-E72D297353CC}">
              <c16:uniqueId val="{00000000-49EB-466F-8FCE-438D599F07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85.9</c:v>
                </c:pt>
                <c:pt idx="2">
                  <c:v>85.34</c:v>
                </c:pt>
                <c:pt idx="3">
                  <c:v>89.01</c:v>
                </c:pt>
                <c:pt idx="4">
                  <c:v>89.09</c:v>
                </c:pt>
              </c:numCache>
            </c:numRef>
          </c:val>
          <c:smooth val="0"/>
          <c:extLst>
            <c:ext xmlns:c16="http://schemas.microsoft.com/office/drawing/2014/chart" uri="{C3380CC4-5D6E-409C-BE32-E72D297353CC}">
              <c16:uniqueId val="{00000001-49EB-466F-8FCE-438D599F07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150</c:v>
                </c:pt>
                <c:pt idx="2">
                  <c:v>150</c:v>
                </c:pt>
                <c:pt idx="3">
                  <c:v>150.43</c:v>
                </c:pt>
                <c:pt idx="4">
                  <c:v>150</c:v>
                </c:pt>
              </c:numCache>
            </c:numRef>
          </c:val>
          <c:extLst>
            <c:ext xmlns:c16="http://schemas.microsoft.com/office/drawing/2014/chart" uri="{C3380CC4-5D6E-409C-BE32-E72D297353CC}">
              <c16:uniqueId val="{00000000-FF37-44C6-BF6A-7FE9F04E65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148.41999999999999</c:v>
                </c:pt>
                <c:pt idx="2">
                  <c:v>149.27000000000001</c:v>
                </c:pt>
                <c:pt idx="3">
                  <c:v>147.08000000000001</c:v>
                </c:pt>
                <c:pt idx="4">
                  <c:v>142.76</c:v>
                </c:pt>
              </c:numCache>
            </c:numRef>
          </c:val>
          <c:smooth val="0"/>
          <c:extLst>
            <c:ext xmlns:c16="http://schemas.microsoft.com/office/drawing/2014/chart" uri="{C3380CC4-5D6E-409C-BE32-E72D297353CC}">
              <c16:uniqueId val="{00000001-FF37-44C6-BF6A-7FE9F04E65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田原本町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31771</v>
      </c>
      <c r="AM8" s="42"/>
      <c r="AN8" s="42"/>
      <c r="AO8" s="42"/>
      <c r="AP8" s="42"/>
      <c r="AQ8" s="42"/>
      <c r="AR8" s="42"/>
      <c r="AS8" s="42"/>
      <c r="AT8" s="35">
        <f>データ!T6</f>
        <v>21.09</v>
      </c>
      <c r="AU8" s="35"/>
      <c r="AV8" s="35"/>
      <c r="AW8" s="35"/>
      <c r="AX8" s="35"/>
      <c r="AY8" s="35"/>
      <c r="AZ8" s="35"/>
      <c r="BA8" s="35"/>
      <c r="BB8" s="35">
        <f>データ!U6</f>
        <v>1506.45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53.14</v>
      </c>
      <c r="J10" s="35"/>
      <c r="K10" s="35"/>
      <c r="L10" s="35"/>
      <c r="M10" s="35"/>
      <c r="N10" s="35"/>
      <c r="O10" s="35"/>
      <c r="P10" s="35">
        <f>データ!P6</f>
        <v>80.510000000000005</v>
      </c>
      <c r="Q10" s="35"/>
      <c r="R10" s="35"/>
      <c r="S10" s="35"/>
      <c r="T10" s="35"/>
      <c r="U10" s="35"/>
      <c r="V10" s="35"/>
      <c r="W10" s="35">
        <f>データ!Q6</f>
        <v>86</v>
      </c>
      <c r="X10" s="35"/>
      <c r="Y10" s="35"/>
      <c r="Z10" s="35"/>
      <c r="AA10" s="35"/>
      <c r="AB10" s="35"/>
      <c r="AC10" s="35"/>
      <c r="AD10" s="42">
        <f>データ!R6</f>
        <v>2690</v>
      </c>
      <c r="AE10" s="42"/>
      <c r="AF10" s="42"/>
      <c r="AG10" s="42"/>
      <c r="AH10" s="42"/>
      <c r="AI10" s="42"/>
      <c r="AJ10" s="42"/>
      <c r="AK10" s="2"/>
      <c r="AL10" s="42">
        <f>データ!V6</f>
        <v>25534</v>
      </c>
      <c r="AM10" s="42"/>
      <c r="AN10" s="42"/>
      <c r="AO10" s="42"/>
      <c r="AP10" s="42"/>
      <c r="AQ10" s="42"/>
      <c r="AR10" s="42"/>
      <c r="AS10" s="42"/>
      <c r="AT10" s="35">
        <f>データ!W6</f>
        <v>4.6500000000000004</v>
      </c>
      <c r="AU10" s="35"/>
      <c r="AV10" s="35"/>
      <c r="AW10" s="35"/>
      <c r="AX10" s="35"/>
      <c r="AY10" s="35"/>
      <c r="AZ10" s="35"/>
      <c r="BA10" s="35"/>
      <c r="BB10" s="35">
        <f>データ!X6</f>
        <v>5491.18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6EtVirqg2wV0YBNMT9biyU+hCsM29dG9Y6JoWq2YrmM1bQf73S6L5WCkor1+ojCpKZeDjMritT5+Yh/ra8aIg==" saltValue="oTmvbvfQhrCkDaHspWCh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293636</v>
      </c>
      <c r="D6" s="19">
        <f t="shared" si="3"/>
        <v>46</v>
      </c>
      <c r="E6" s="19">
        <f t="shared" si="3"/>
        <v>17</v>
      </c>
      <c r="F6" s="19">
        <f t="shared" si="3"/>
        <v>1</v>
      </c>
      <c r="G6" s="19">
        <f t="shared" si="3"/>
        <v>0</v>
      </c>
      <c r="H6" s="19" t="str">
        <f t="shared" si="3"/>
        <v>奈良県　田原本町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53.14</v>
      </c>
      <c r="P6" s="20">
        <f t="shared" si="3"/>
        <v>80.510000000000005</v>
      </c>
      <c r="Q6" s="20">
        <f t="shared" si="3"/>
        <v>86</v>
      </c>
      <c r="R6" s="20">
        <f t="shared" si="3"/>
        <v>2690</v>
      </c>
      <c r="S6" s="20">
        <f t="shared" si="3"/>
        <v>31771</v>
      </c>
      <c r="T6" s="20">
        <f t="shared" si="3"/>
        <v>21.09</v>
      </c>
      <c r="U6" s="20">
        <f t="shared" si="3"/>
        <v>1506.45</v>
      </c>
      <c r="V6" s="20">
        <f t="shared" si="3"/>
        <v>25534</v>
      </c>
      <c r="W6" s="20">
        <f t="shared" si="3"/>
        <v>4.6500000000000004</v>
      </c>
      <c r="X6" s="20">
        <f t="shared" si="3"/>
        <v>5491.18</v>
      </c>
      <c r="Y6" s="21" t="str">
        <f>IF(Y7="",NA(),Y7)</f>
        <v>-</v>
      </c>
      <c r="Z6" s="21">
        <f t="shared" ref="Z6:AH6" si="4">IF(Z7="",NA(),Z7)</f>
        <v>107.23</v>
      </c>
      <c r="AA6" s="21">
        <f t="shared" si="4"/>
        <v>103.61</v>
      </c>
      <c r="AB6" s="21">
        <f t="shared" si="4"/>
        <v>102.92</v>
      </c>
      <c r="AC6" s="21">
        <f t="shared" si="4"/>
        <v>103.94</v>
      </c>
      <c r="AD6" s="21" t="str">
        <f t="shared" si="4"/>
        <v>-</v>
      </c>
      <c r="AE6" s="21">
        <f t="shared" si="4"/>
        <v>102.79</v>
      </c>
      <c r="AF6" s="21">
        <f t="shared" si="4"/>
        <v>101.51</v>
      </c>
      <c r="AG6" s="21">
        <f t="shared" si="4"/>
        <v>103.78</v>
      </c>
      <c r="AH6" s="21">
        <f t="shared" si="4"/>
        <v>103.57</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49</v>
      </c>
      <c r="AQ6" s="21">
        <f t="shared" si="5"/>
        <v>37.86</v>
      </c>
      <c r="AR6" s="21">
        <f t="shared" si="5"/>
        <v>19.829999999999998</v>
      </c>
      <c r="AS6" s="21">
        <f t="shared" si="5"/>
        <v>21.3</v>
      </c>
      <c r="AT6" s="20" t="str">
        <f>IF(AT7="","",IF(AT7="-","【-】","【"&amp;SUBSTITUTE(TEXT(AT7,"#,##0.00"),"-","△")&amp;"】"))</f>
        <v>【3.09】</v>
      </c>
      <c r="AU6" s="21" t="str">
        <f>IF(AU7="",NA(),AU7)</f>
        <v>-</v>
      </c>
      <c r="AV6" s="21">
        <f t="shared" ref="AV6:BD6" si="6">IF(AV7="",NA(),AV7)</f>
        <v>21.21</v>
      </c>
      <c r="AW6" s="21">
        <f t="shared" si="6"/>
        <v>8.6999999999999993</v>
      </c>
      <c r="AX6" s="21">
        <f t="shared" si="6"/>
        <v>9.39</v>
      </c>
      <c r="AY6" s="21">
        <f t="shared" si="6"/>
        <v>9.7100000000000009</v>
      </c>
      <c r="AZ6" s="21" t="str">
        <f t="shared" si="6"/>
        <v>-</v>
      </c>
      <c r="BA6" s="21">
        <f t="shared" si="6"/>
        <v>61.36</v>
      </c>
      <c r="BB6" s="21">
        <f t="shared" si="6"/>
        <v>60.16</v>
      </c>
      <c r="BC6" s="21">
        <f t="shared" si="6"/>
        <v>54.3</v>
      </c>
      <c r="BD6" s="21">
        <f t="shared" si="6"/>
        <v>57.92</v>
      </c>
      <c r="BE6" s="20" t="str">
        <f>IF(BE7="","",IF(BE7="-","【-】","【"&amp;SUBSTITUTE(TEXT(BE7,"#,##0.00"),"-","△")&amp;"】"))</f>
        <v>【71.39】</v>
      </c>
      <c r="BF6" s="21" t="str">
        <f>IF(BF7="",NA(),BF7)</f>
        <v>-</v>
      </c>
      <c r="BG6" s="21">
        <f t="shared" ref="BG6:BO6" si="7">IF(BG7="",NA(),BG7)</f>
        <v>1347.28</v>
      </c>
      <c r="BH6" s="21">
        <f t="shared" si="7"/>
        <v>1285.47</v>
      </c>
      <c r="BI6" s="21">
        <f t="shared" si="7"/>
        <v>1201.81</v>
      </c>
      <c r="BJ6" s="21">
        <f t="shared" si="7"/>
        <v>1154.8399999999999</v>
      </c>
      <c r="BK6" s="21" t="str">
        <f t="shared" si="7"/>
        <v>-</v>
      </c>
      <c r="BL6" s="21">
        <f t="shared" si="7"/>
        <v>978.87</v>
      </c>
      <c r="BM6" s="21">
        <f t="shared" si="7"/>
        <v>917.44</v>
      </c>
      <c r="BN6" s="21">
        <f t="shared" si="7"/>
        <v>856.88</v>
      </c>
      <c r="BO6" s="21">
        <f t="shared" si="7"/>
        <v>799.49</v>
      </c>
      <c r="BP6" s="20" t="str">
        <f>IF(BP7="","",IF(BP7="-","【-】","【"&amp;SUBSTITUTE(TEXT(BP7,"#,##0.00"),"-","△")&amp;"】"))</f>
        <v>【669.11】</v>
      </c>
      <c r="BQ6" s="21" t="str">
        <f>IF(BQ7="",NA(),BQ7)</f>
        <v>-</v>
      </c>
      <c r="BR6" s="21">
        <f t="shared" ref="BR6:BZ6" si="8">IF(BR7="",NA(),BR7)</f>
        <v>87.76</v>
      </c>
      <c r="BS6" s="21">
        <f t="shared" si="8"/>
        <v>87.79</v>
      </c>
      <c r="BT6" s="21">
        <f t="shared" si="8"/>
        <v>87.41</v>
      </c>
      <c r="BU6" s="21">
        <f t="shared" si="8"/>
        <v>87.5</v>
      </c>
      <c r="BV6" s="21" t="str">
        <f t="shared" si="8"/>
        <v>-</v>
      </c>
      <c r="BW6" s="21">
        <f t="shared" si="8"/>
        <v>85.9</v>
      </c>
      <c r="BX6" s="21">
        <f t="shared" si="8"/>
        <v>85.34</v>
      </c>
      <c r="BY6" s="21">
        <f t="shared" si="8"/>
        <v>89.01</v>
      </c>
      <c r="BZ6" s="21">
        <f t="shared" si="8"/>
        <v>89.09</v>
      </c>
      <c r="CA6" s="20" t="str">
        <f>IF(CA7="","",IF(CA7="-","【-】","【"&amp;SUBSTITUTE(TEXT(CA7,"#,##0.00"),"-","△")&amp;"】"))</f>
        <v>【99.73】</v>
      </c>
      <c r="CB6" s="21" t="str">
        <f>IF(CB7="",NA(),CB7)</f>
        <v>-</v>
      </c>
      <c r="CC6" s="21">
        <f t="shared" ref="CC6:CK6" si="9">IF(CC7="",NA(),CC7)</f>
        <v>150</v>
      </c>
      <c r="CD6" s="21">
        <f t="shared" si="9"/>
        <v>150</v>
      </c>
      <c r="CE6" s="21">
        <f t="shared" si="9"/>
        <v>150.43</v>
      </c>
      <c r="CF6" s="21">
        <f t="shared" si="9"/>
        <v>150</v>
      </c>
      <c r="CG6" s="21" t="str">
        <f t="shared" si="9"/>
        <v>-</v>
      </c>
      <c r="CH6" s="21">
        <f t="shared" si="9"/>
        <v>148.41999999999999</v>
      </c>
      <c r="CI6" s="21">
        <f t="shared" si="9"/>
        <v>149.27000000000001</v>
      </c>
      <c r="CJ6" s="21">
        <f t="shared" si="9"/>
        <v>147.08000000000001</v>
      </c>
      <c r="CK6" s="21">
        <f t="shared" si="9"/>
        <v>142.76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55.46</v>
      </c>
      <c r="CT6" s="21">
        <f t="shared" si="10"/>
        <v>55.73</v>
      </c>
      <c r="CU6" s="21">
        <f t="shared" si="10"/>
        <v>58.12</v>
      </c>
      <c r="CV6" s="21">
        <f t="shared" si="10"/>
        <v>58.14</v>
      </c>
      <c r="CW6" s="20" t="str">
        <f>IF(CW7="","",IF(CW7="-","【-】","【"&amp;SUBSTITUTE(TEXT(CW7,"#,##0.00"),"-","△")&amp;"】"))</f>
        <v>【59.99】</v>
      </c>
      <c r="CX6" s="21" t="str">
        <f>IF(CX7="",NA(),CX7)</f>
        <v>-</v>
      </c>
      <c r="CY6" s="21">
        <f t="shared" ref="CY6:DG6" si="11">IF(CY7="",NA(),CY7)</f>
        <v>98.89</v>
      </c>
      <c r="CZ6" s="21">
        <f t="shared" si="11"/>
        <v>98.87</v>
      </c>
      <c r="DA6" s="21">
        <f t="shared" si="11"/>
        <v>90.27</v>
      </c>
      <c r="DB6" s="21">
        <f t="shared" si="11"/>
        <v>93.81</v>
      </c>
      <c r="DC6" s="21" t="str">
        <f t="shared" si="11"/>
        <v>-</v>
      </c>
      <c r="DD6" s="21">
        <f t="shared" si="11"/>
        <v>92.45</v>
      </c>
      <c r="DE6" s="21">
        <f t="shared" si="11"/>
        <v>92.45</v>
      </c>
      <c r="DF6" s="21">
        <f t="shared" si="11"/>
        <v>92.55</v>
      </c>
      <c r="DG6" s="21">
        <f t="shared" si="11"/>
        <v>92.44</v>
      </c>
      <c r="DH6" s="20" t="str">
        <f>IF(DH7="","",IF(DH7="-","【-】","【"&amp;SUBSTITUTE(TEXT(DH7,"#,##0.00"),"-","△")&amp;"】"))</f>
        <v>【95.72】</v>
      </c>
      <c r="DI6" s="21" t="str">
        <f>IF(DI7="",NA(),DI7)</f>
        <v>-</v>
      </c>
      <c r="DJ6" s="21">
        <f t="shared" ref="DJ6:DR6" si="12">IF(DJ7="",NA(),DJ7)</f>
        <v>37.549999999999997</v>
      </c>
      <c r="DK6" s="21">
        <f t="shared" si="12"/>
        <v>39.229999999999997</v>
      </c>
      <c r="DL6" s="21">
        <f t="shared" si="12"/>
        <v>40.85</v>
      </c>
      <c r="DM6" s="21">
        <f t="shared" si="12"/>
        <v>42.57</v>
      </c>
      <c r="DN6" s="21" t="str">
        <f t="shared" si="12"/>
        <v>-</v>
      </c>
      <c r="DO6" s="21">
        <f t="shared" si="12"/>
        <v>22.06</v>
      </c>
      <c r="DP6" s="21">
        <f t="shared" si="12"/>
        <v>16.37</v>
      </c>
      <c r="DQ6" s="21">
        <f t="shared" si="12"/>
        <v>18.829999999999998</v>
      </c>
      <c r="DR6" s="21">
        <f t="shared" si="12"/>
        <v>23.14</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0.98</v>
      </c>
      <c r="EB6" s="21">
        <f t="shared" si="13"/>
        <v>0.56999999999999995</v>
      </c>
      <c r="EC6" s="21">
        <f t="shared" si="13"/>
        <v>0.55000000000000004</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0.28999999999999998</v>
      </c>
      <c r="EL6" s="21">
        <f t="shared" si="14"/>
        <v>0.13</v>
      </c>
      <c r="EM6" s="21">
        <f t="shared" si="14"/>
        <v>0.19</v>
      </c>
      <c r="EN6" s="21">
        <f t="shared" si="14"/>
        <v>0.15</v>
      </c>
      <c r="EO6" s="20" t="str">
        <f>IF(EO7="","",IF(EO7="-","【-】","【"&amp;SUBSTITUTE(TEXT(EO7,"#,##0.00"),"-","△")&amp;"】"))</f>
        <v>【0.24】</v>
      </c>
    </row>
    <row r="7" spans="1:148" s="22" customFormat="1" x14ac:dyDescent="0.15">
      <c r="A7" s="14"/>
      <c r="B7" s="23">
        <v>2021</v>
      </c>
      <c r="C7" s="23">
        <v>293636</v>
      </c>
      <c r="D7" s="23">
        <v>46</v>
      </c>
      <c r="E7" s="23">
        <v>17</v>
      </c>
      <c r="F7" s="23">
        <v>1</v>
      </c>
      <c r="G7" s="23">
        <v>0</v>
      </c>
      <c r="H7" s="23" t="s">
        <v>96</v>
      </c>
      <c r="I7" s="23" t="s">
        <v>97</v>
      </c>
      <c r="J7" s="23" t="s">
        <v>98</v>
      </c>
      <c r="K7" s="23" t="s">
        <v>99</v>
      </c>
      <c r="L7" s="23" t="s">
        <v>100</v>
      </c>
      <c r="M7" s="23" t="s">
        <v>101</v>
      </c>
      <c r="N7" s="24" t="s">
        <v>102</v>
      </c>
      <c r="O7" s="24">
        <v>53.14</v>
      </c>
      <c r="P7" s="24">
        <v>80.510000000000005</v>
      </c>
      <c r="Q7" s="24">
        <v>86</v>
      </c>
      <c r="R7" s="24">
        <v>2690</v>
      </c>
      <c r="S7" s="24">
        <v>31771</v>
      </c>
      <c r="T7" s="24">
        <v>21.09</v>
      </c>
      <c r="U7" s="24">
        <v>1506.45</v>
      </c>
      <c r="V7" s="24">
        <v>25534</v>
      </c>
      <c r="W7" s="24">
        <v>4.6500000000000004</v>
      </c>
      <c r="X7" s="24">
        <v>5491.18</v>
      </c>
      <c r="Y7" s="24" t="s">
        <v>102</v>
      </c>
      <c r="Z7" s="24">
        <v>107.23</v>
      </c>
      <c r="AA7" s="24">
        <v>103.61</v>
      </c>
      <c r="AB7" s="24">
        <v>102.92</v>
      </c>
      <c r="AC7" s="24">
        <v>103.94</v>
      </c>
      <c r="AD7" s="24" t="s">
        <v>102</v>
      </c>
      <c r="AE7" s="24">
        <v>102.79</v>
      </c>
      <c r="AF7" s="24">
        <v>101.51</v>
      </c>
      <c r="AG7" s="24">
        <v>103.78</v>
      </c>
      <c r="AH7" s="24">
        <v>103.57</v>
      </c>
      <c r="AI7" s="24">
        <v>107.02</v>
      </c>
      <c r="AJ7" s="24" t="s">
        <v>102</v>
      </c>
      <c r="AK7" s="24">
        <v>0</v>
      </c>
      <c r="AL7" s="24">
        <v>0</v>
      </c>
      <c r="AM7" s="24">
        <v>0</v>
      </c>
      <c r="AN7" s="24">
        <v>0</v>
      </c>
      <c r="AO7" s="24" t="s">
        <v>102</v>
      </c>
      <c r="AP7" s="24">
        <v>49</v>
      </c>
      <c r="AQ7" s="24">
        <v>37.86</v>
      </c>
      <c r="AR7" s="24">
        <v>19.829999999999998</v>
      </c>
      <c r="AS7" s="24">
        <v>21.3</v>
      </c>
      <c r="AT7" s="24">
        <v>3.09</v>
      </c>
      <c r="AU7" s="24" t="s">
        <v>102</v>
      </c>
      <c r="AV7" s="24">
        <v>21.21</v>
      </c>
      <c r="AW7" s="24">
        <v>8.6999999999999993</v>
      </c>
      <c r="AX7" s="24">
        <v>9.39</v>
      </c>
      <c r="AY7" s="24">
        <v>9.7100000000000009</v>
      </c>
      <c r="AZ7" s="24" t="s">
        <v>102</v>
      </c>
      <c r="BA7" s="24">
        <v>61.36</v>
      </c>
      <c r="BB7" s="24">
        <v>60.16</v>
      </c>
      <c r="BC7" s="24">
        <v>54.3</v>
      </c>
      <c r="BD7" s="24">
        <v>57.92</v>
      </c>
      <c r="BE7" s="24">
        <v>71.39</v>
      </c>
      <c r="BF7" s="24" t="s">
        <v>102</v>
      </c>
      <c r="BG7" s="24">
        <v>1347.28</v>
      </c>
      <c r="BH7" s="24">
        <v>1285.47</v>
      </c>
      <c r="BI7" s="24">
        <v>1201.81</v>
      </c>
      <c r="BJ7" s="24">
        <v>1154.8399999999999</v>
      </c>
      <c r="BK7" s="24" t="s">
        <v>102</v>
      </c>
      <c r="BL7" s="24">
        <v>978.87</v>
      </c>
      <c r="BM7" s="24">
        <v>917.44</v>
      </c>
      <c r="BN7" s="24">
        <v>856.88</v>
      </c>
      <c r="BO7" s="24">
        <v>799.49</v>
      </c>
      <c r="BP7" s="24">
        <v>669.11</v>
      </c>
      <c r="BQ7" s="24" t="s">
        <v>102</v>
      </c>
      <c r="BR7" s="24">
        <v>87.76</v>
      </c>
      <c r="BS7" s="24">
        <v>87.79</v>
      </c>
      <c r="BT7" s="24">
        <v>87.41</v>
      </c>
      <c r="BU7" s="24">
        <v>87.5</v>
      </c>
      <c r="BV7" s="24" t="s">
        <v>102</v>
      </c>
      <c r="BW7" s="24">
        <v>85.9</v>
      </c>
      <c r="BX7" s="24">
        <v>85.34</v>
      </c>
      <c r="BY7" s="24">
        <v>89.01</v>
      </c>
      <c r="BZ7" s="24">
        <v>89.09</v>
      </c>
      <c r="CA7" s="24">
        <v>99.73</v>
      </c>
      <c r="CB7" s="24" t="s">
        <v>102</v>
      </c>
      <c r="CC7" s="24">
        <v>150</v>
      </c>
      <c r="CD7" s="24">
        <v>150</v>
      </c>
      <c r="CE7" s="24">
        <v>150.43</v>
      </c>
      <c r="CF7" s="24">
        <v>150</v>
      </c>
      <c r="CG7" s="24" t="s">
        <v>102</v>
      </c>
      <c r="CH7" s="24">
        <v>148.41999999999999</v>
      </c>
      <c r="CI7" s="24">
        <v>149.27000000000001</v>
      </c>
      <c r="CJ7" s="24">
        <v>147.08000000000001</v>
      </c>
      <c r="CK7" s="24">
        <v>142.76</v>
      </c>
      <c r="CL7" s="24">
        <v>134.97999999999999</v>
      </c>
      <c r="CM7" s="24" t="s">
        <v>102</v>
      </c>
      <c r="CN7" s="24" t="s">
        <v>102</v>
      </c>
      <c r="CO7" s="24" t="s">
        <v>102</v>
      </c>
      <c r="CP7" s="24" t="s">
        <v>102</v>
      </c>
      <c r="CQ7" s="24" t="s">
        <v>102</v>
      </c>
      <c r="CR7" s="24" t="s">
        <v>102</v>
      </c>
      <c r="CS7" s="24">
        <v>55.46</v>
      </c>
      <c r="CT7" s="24">
        <v>55.73</v>
      </c>
      <c r="CU7" s="24">
        <v>58.12</v>
      </c>
      <c r="CV7" s="24">
        <v>58.14</v>
      </c>
      <c r="CW7" s="24">
        <v>59.99</v>
      </c>
      <c r="CX7" s="24" t="s">
        <v>102</v>
      </c>
      <c r="CY7" s="24">
        <v>98.89</v>
      </c>
      <c r="CZ7" s="24">
        <v>98.87</v>
      </c>
      <c r="DA7" s="24">
        <v>90.27</v>
      </c>
      <c r="DB7" s="24">
        <v>93.81</v>
      </c>
      <c r="DC7" s="24" t="s">
        <v>102</v>
      </c>
      <c r="DD7" s="24">
        <v>92.45</v>
      </c>
      <c r="DE7" s="24">
        <v>92.45</v>
      </c>
      <c r="DF7" s="24">
        <v>92.55</v>
      </c>
      <c r="DG7" s="24">
        <v>92.44</v>
      </c>
      <c r="DH7" s="24">
        <v>95.72</v>
      </c>
      <c r="DI7" s="24" t="s">
        <v>102</v>
      </c>
      <c r="DJ7" s="24">
        <v>37.549999999999997</v>
      </c>
      <c r="DK7" s="24">
        <v>39.229999999999997</v>
      </c>
      <c r="DL7" s="24">
        <v>40.85</v>
      </c>
      <c r="DM7" s="24">
        <v>42.57</v>
      </c>
      <c r="DN7" s="24" t="s">
        <v>102</v>
      </c>
      <c r="DO7" s="24">
        <v>22.06</v>
      </c>
      <c r="DP7" s="24">
        <v>16.37</v>
      </c>
      <c r="DQ7" s="24">
        <v>18.829999999999998</v>
      </c>
      <c r="DR7" s="24">
        <v>23.14</v>
      </c>
      <c r="DS7" s="24">
        <v>38.17</v>
      </c>
      <c r="DT7" s="24" t="s">
        <v>102</v>
      </c>
      <c r="DU7" s="24">
        <v>0</v>
      </c>
      <c r="DV7" s="24">
        <v>0</v>
      </c>
      <c r="DW7" s="24">
        <v>0</v>
      </c>
      <c r="DX7" s="24">
        <v>0</v>
      </c>
      <c r="DY7" s="24" t="s">
        <v>102</v>
      </c>
      <c r="DZ7" s="24">
        <v>0.83</v>
      </c>
      <c r="EA7" s="24">
        <v>0.98</v>
      </c>
      <c r="EB7" s="24">
        <v>0.56999999999999995</v>
      </c>
      <c r="EC7" s="24">
        <v>0.55000000000000004</v>
      </c>
      <c r="ED7" s="24">
        <v>6.54</v>
      </c>
      <c r="EE7" s="24" t="s">
        <v>102</v>
      </c>
      <c r="EF7" s="24">
        <v>0</v>
      </c>
      <c r="EG7" s="24">
        <v>0</v>
      </c>
      <c r="EH7" s="24">
        <v>0</v>
      </c>
      <c r="EI7" s="24">
        <v>0</v>
      </c>
      <c r="EJ7" s="24" t="s">
        <v>102</v>
      </c>
      <c r="EK7" s="24">
        <v>0.28999999999999998</v>
      </c>
      <c r="EL7" s="24">
        <v>0.13</v>
      </c>
      <c r="EM7" s="24">
        <v>0.19</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LG-0135</cp:lastModifiedBy>
  <cp:lastPrinted>2023-01-18T05:08:38Z</cp:lastPrinted>
  <dcterms:created xsi:type="dcterms:W3CDTF">2023-01-12T23:33:30Z</dcterms:created>
  <dcterms:modified xsi:type="dcterms:W3CDTF">2023-02-24T00:19:40Z</dcterms:modified>
  <cp:category/>
</cp:coreProperties>
</file>