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6.1.21\170_下水道課\②経理係\Ｈ31管理雑件\200115経営比較分析表の提出について（２月３日（月）〆）\"/>
    </mc:Choice>
  </mc:AlternateContent>
  <xr:revisionPtr revIDLastSave="0" documentId="13_ncr:1_{1FA88D88-C033-479B-8314-50FF278E3EA0}" xr6:coauthVersionLast="36" xr6:coauthVersionMax="36" xr10:uidLastSave="{00000000-0000-0000-0000-000000000000}"/>
  <workbookProtection workbookAlgorithmName="SHA-512" workbookHashValue="yJp/ZvPeBfju7yZ2Gyt2OE5dZIkbhLIkKdl7M30ELOiOA57fsSmoavZ6473FvemDxg+30jyi7fRNF4bnbX6GRw==" workbookSaltValue="bWxb0hi+aboJHn3R6JDrj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D10" i="4"/>
  <c r="W10" i="4"/>
  <c r="P10" i="4"/>
  <c r="I10" i="4"/>
  <c r="BB8" i="4"/>
  <c r="W8" i="4"/>
  <c r="P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<sst xmlns="http://schemas.openxmlformats.org/spreadsheetml/2006/main" count="312" uniqueCount="111">
  <si>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</si>
  <si>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</si>
  <si>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</si>
  <si>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</si>
  <si>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</si>
  <si>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</si>
  <si>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</si>
  <si>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</si>
  <si>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</si>
  <si>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</si>
  <si>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</si>
  <si>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</si>
  <si>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</si>
  <si>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</si>
  <si>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</si>
  <si>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</si>
  <si>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</si>
  <si>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</si>
  <si>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</si>
  <si>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</si>
  <si>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</si>
  <si>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</si>
  <si>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</si>
  <si>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</si>
  <si>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</si>
  <si>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</si>
  <si>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</si>
  <si>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</si>
  <si>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</si>
  <si>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</si>
  <si>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</si>
  <si>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</si>
  <si>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</si>
  <si>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</si>
  <si>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</si>
  <si>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</si>
  <si>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</si>
  <si>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</si>
  <si>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</si>
  <si>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</si>
  <si>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</si>
  <si>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</si>
  <si>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</si>
  <si>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</si>
  <si>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</si>
  <si>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</si>
  <si>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</si>
  <si>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</si>
  <si>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</si>
  <si>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</si>
  <si>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</si>
  <si>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</si>
  <si>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</si>
  <si>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</si>
  <si>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</si>
  <si>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</si>
  <si>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</si>
  <si>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</si>
  <si>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</si>
  <si>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</si>
  <si>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</si>
  <si>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</si>
  <si>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</si>
  <si>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</si>
  <si>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</si>
  <si>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</si>
  <si>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</si>
  <si>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</si>
  <si>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</si>
  <si>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</si>
  <si>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</si>
  <si>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</si>
  <si>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</si>
  <si>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</si>
  <si>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</si>
  <si>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</si>
  <si>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</si>
  <si>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</si>
  <si>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</si>
  <si>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</si>
  <si>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</si>
  <si>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</si>
  <si>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</si>
  <si>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</si>
  <si>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</si>
  <si>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</si>
  <si>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</si>
  <si>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</si>
  <si>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</si>
  <si>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</si>
  <si>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</si>
  <si>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</si>
  <si>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</si>
  <si>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</si>
  <si>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</si>
  <si>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</si>
  <si>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</si>
  <si>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</si>
  <si>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</si>
  <si>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</si>
  <si>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</si>
  <si>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</si>
  <si>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</si>
  <si>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</si>
  <si>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</si>
  <si>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</si>
  <si>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</si>
  <si>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</si>
  <si>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下水道整備は昭和50年から開始し、平成30年度末時点で管渠の総整備延長は約194㎞に達した。そのうち鉄筋コンクリート管は約31㎞であり、全体の約16％を占めている。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phoneticPr fontId="4"/>
  </si>
  <si>
    <t>　平成25年度の料金改定を実施したこと及び企業誘致により若干の収益の改善はあったが、企業債償還が相当な負担となっており、汚水処理費用も使用料で賄えていない状況であり、今後も企業債償還が増加する見通しである。
　平成30年度から公営企業会計に移行し、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phoneticPr fontId="4"/>
  </si>
  <si>
    <t>　田原本町下水道事業は、平成30年度より地方公営企業法を一部適用したことにより、各項目の数値についても平成30年度からとなっている。
　経常収支比率については100％を上回っており、類似団体と比較しても良好な数値であるが、一方で経費回収率は低く使用料収入だけでは汚水処理費を賄えていない状況である。使用料収入についても今後は、人口減少が緩やかに進むと予想され、使用料収入も減少することが見込まれる。また、企業債償還額はピークを迎えておらず、今後も相当な負担となることが予想され、一般会計からの繰入金に依存した経営状況となっている。
　経営の健全化を図るため、経費削減、企業債の縮減に努めるとともに、適正な使用料の検討に取り組む必要がある。</t>
    <rPh sb="40" eb="43">
      <t>カクコウモク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</si>
</sst>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64-4A9D-B366-F040EEEAAC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6D64-4A9D-B366-F040EEEAAC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5-4CF0-935A-39F5A30C59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46.17</c:v>
                </c:pt>
              </c:numCache>
            </c:numRef>
          </c:val>
          <c:smooth val="0"/>
          <c:extLst>
            <c:ext xmlns:c16="http://schemas.microsoft.com/office/drawing/2014/chart" uri="{C3380CC4-5D6E-409C-BE32-E72D297353CC}">
              <c16:uniqueId val="{00000001-7355-4CF0-935A-39F5A30C59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80.28</c:v>
                </c:pt>
              </c:numCache>
            </c:numRef>
          </c:val>
          <c:extLst>
            <c:ext xmlns:c16="http://schemas.microsoft.com/office/drawing/2014/chart" uri="{C3380CC4-5D6E-409C-BE32-E72D297353CC}">
              <c16:uniqueId val="{00000000-3EA1-41CA-9ABD-4B95271939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87.84</c:v>
                </c:pt>
              </c:numCache>
            </c:numRef>
          </c:val>
          <c:smooth val="0"/>
          <c:extLst>
            <c:ext xmlns:c16="http://schemas.microsoft.com/office/drawing/2014/chart" uri="{C3380CC4-5D6E-409C-BE32-E72D297353CC}">
              <c16:uniqueId val="{00000001-3EA1-41CA-9ABD-4B95271939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104.42</c:v>
                </c:pt>
              </c:numCache>
            </c:numRef>
          </c:val>
          <c:extLst>
            <c:ext xmlns:c16="http://schemas.microsoft.com/office/drawing/2014/chart" uri="{C3380CC4-5D6E-409C-BE32-E72D297353CC}">
              <c16:uniqueId val="{00000000-A4DE-460B-892F-BF6242403E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102.95</c:v>
                </c:pt>
              </c:numCache>
            </c:numRef>
          </c:val>
          <c:smooth val="0"/>
          <c:extLst>
            <c:ext xmlns:c16="http://schemas.microsoft.com/office/drawing/2014/chart" uri="{C3380CC4-5D6E-409C-BE32-E72D297353CC}">
              <c16:uniqueId val="{00000001-A4DE-460B-892F-BF6242403E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26.92</c:v>
                </c:pt>
              </c:numCache>
            </c:numRef>
          </c:val>
          <c:extLst>
            <c:ext xmlns:c16="http://schemas.microsoft.com/office/drawing/2014/chart" uri="{C3380CC4-5D6E-409C-BE32-E72D297353CC}">
              <c16:uniqueId val="{00000000-2182-4346-8F3B-26E90A4C58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26.56</c:v>
                </c:pt>
              </c:numCache>
            </c:numRef>
          </c:val>
          <c:smooth val="0"/>
          <c:extLst>
            <c:ext xmlns:c16="http://schemas.microsoft.com/office/drawing/2014/chart" uri="{C3380CC4-5D6E-409C-BE32-E72D297353CC}">
              <c16:uniqueId val="{00000001-2182-4346-8F3B-26E90A4C58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12-4D28-81E1-734EDD3FDC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312-4D28-81E1-734EDD3FDC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95-40B1-8983-A3A96F5AEC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27.02</c:v>
                </c:pt>
              </c:numCache>
            </c:numRef>
          </c:val>
          <c:smooth val="0"/>
          <c:extLst>
            <c:ext xmlns:c16="http://schemas.microsoft.com/office/drawing/2014/chart" uri="{C3380CC4-5D6E-409C-BE32-E72D297353CC}">
              <c16:uniqueId val="{00000001-9C95-40B1-8983-A3A96F5AEC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36.520000000000003</c:v>
                </c:pt>
              </c:numCache>
            </c:numRef>
          </c:val>
          <c:extLst>
            <c:ext xmlns:c16="http://schemas.microsoft.com/office/drawing/2014/chart" uri="{C3380CC4-5D6E-409C-BE32-E72D297353CC}">
              <c16:uniqueId val="{00000000-683A-43AB-944A-C6B09B56F2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60.67</c:v>
                </c:pt>
              </c:numCache>
            </c:numRef>
          </c:val>
          <c:smooth val="0"/>
          <c:extLst>
            <c:ext xmlns:c16="http://schemas.microsoft.com/office/drawing/2014/chart" uri="{C3380CC4-5D6E-409C-BE32-E72D297353CC}">
              <c16:uniqueId val="{00000001-683A-43AB-944A-C6B09B56F2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1636.45</c:v>
                </c:pt>
              </c:numCache>
            </c:numRef>
          </c:val>
          <c:extLst>
            <c:ext xmlns:c16="http://schemas.microsoft.com/office/drawing/2014/chart" uri="{C3380CC4-5D6E-409C-BE32-E72D297353CC}">
              <c16:uniqueId val="{00000000-B05D-4BD7-8BA9-52CF81A18A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1252.71</c:v>
                </c:pt>
              </c:numCache>
            </c:numRef>
          </c:val>
          <c:smooth val="0"/>
          <c:extLst>
            <c:ext xmlns:c16="http://schemas.microsoft.com/office/drawing/2014/chart" uri="{C3380CC4-5D6E-409C-BE32-E72D297353CC}">
              <c16:uniqueId val="{00000001-B05D-4BD7-8BA9-52CF81A18A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87.75</c:v>
                </c:pt>
              </c:numCache>
            </c:numRef>
          </c:val>
          <c:extLst>
            <c:ext xmlns:c16="http://schemas.microsoft.com/office/drawing/2014/chart" uri="{C3380CC4-5D6E-409C-BE32-E72D297353CC}">
              <c16:uniqueId val="{00000000-E145-4F1E-8F6B-90A3C06DD0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87.03</c:v>
                </c:pt>
              </c:numCache>
            </c:numRef>
          </c:val>
          <c:smooth val="0"/>
          <c:extLst>
            <c:ext xmlns:c16="http://schemas.microsoft.com/office/drawing/2014/chart" uri="{C3380CC4-5D6E-409C-BE32-E72D297353CC}">
              <c16:uniqueId val="{00000001-E145-4F1E-8F6B-90A3C06DD0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150.01</c:v>
                </c:pt>
              </c:numCache>
            </c:numRef>
          </c:val>
          <c:extLst>
            <c:ext xmlns:c16="http://schemas.microsoft.com/office/drawing/2014/chart" uri="{C3380CC4-5D6E-409C-BE32-E72D297353CC}">
              <c16:uniqueId val="{00000000-FE32-4D13-A7CF-97C377A664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177.02</c:v>
                </c:pt>
              </c:numCache>
            </c:numRef>
          </c:val>
          <c:smooth val="0"/>
          <c:extLst>
            <c:ext xmlns:c16="http://schemas.microsoft.com/office/drawing/2014/chart" uri="{C3380CC4-5D6E-409C-BE32-E72D297353CC}">
              <c16:uniqueId val="{00000001-FE32-4D13-A7CF-97C377A664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AR12" sqref="AR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田原本町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31967</v>
      </c>
      <c r="AM8" s="50"/>
      <c r="AN8" s="50"/>
      <c r="AO8" s="50"/>
      <c r="AP8" s="50"/>
      <c r="AQ8" s="50"/>
      <c r="AR8" s="50"/>
      <c r="AS8" s="50"/>
      <c r="AT8" s="45">
        <f>データ!T6</f>
        <v>21.09</v>
      </c>
      <c r="AU8" s="45"/>
      <c r="AV8" s="45"/>
      <c r="AW8" s="45"/>
      <c r="AX8" s="45"/>
      <c r="AY8" s="45"/>
      <c r="AZ8" s="45"/>
      <c r="BA8" s="45"/>
      <c r="BB8" s="45">
        <f>データ!U6</f>
        <v>1515.74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44.02</v>
      </c>
      <c r="J10" s="45"/>
      <c r="K10" s="45"/>
      <c r="L10" s="45"/>
      <c r="M10" s="45"/>
      <c r="N10" s="45"/>
      <c r="O10" s="45"/>
      <c r="P10" s="45">
        <f>データ!P6</f>
        <v>16.27</v>
      </c>
      <c r="Q10" s="45"/>
      <c r="R10" s="45"/>
      <c r="S10" s="45"/>
      <c r="T10" s="45"/>
      <c r="U10" s="45"/>
      <c r="V10" s="45"/>
      <c r="W10" s="45">
        <f>データ!Q6</f>
        <v>84</v>
      </c>
      <c r="X10" s="45"/>
      <c r="Y10" s="45"/>
      <c r="Z10" s="45"/>
      <c r="AA10" s="45"/>
      <c r="AB10" s="45"/>
      <c r="AC10" s="45"/>
      <c r="AD10" s="50">
        <f>データ!R6</f>
        <v>2640</v>
      </c>
      <c r="AE10" s="50"/>
      <c r="AF10" s="50"/>
      <c r="AG10" s="50"/>
      <c r="AH10" s="50"/>
      <c r="AI10" s="50"/>
      <c r="AJ10" s="50"/>
      <c r="AK10" s="2"/>
      <c r="AL10" s="50">
        <f>データ!V6</f>
        <v>5198</v>
      </c>
      <c r="AM10" s="50"/>
      <c r="AN10" s="50"/>
      <c r="AO10" s="50"/>
      <c r="AP10" s="50"/>
      <c r="AQ10" s="50"/>
      <c r="AR10" s="50"/>
      <c r="AS10" s="50"/>
      <c r="AT10" s="45">
        <f>データ!W6</f>
        <v>2.39</v>
      </c>
      <c r="AU10" s="45"/>
      <c r="AV10" s="45"/>
      <c r="AW10" s="45"/>
      <c r="AX10" s="45"/>
      <c r="AY10" s="45"/>
      <c r="AZ10" s="45"/>
      <c r="BA10" s="45"/>
      <c r="BB10" s="45">
        <f>データ!X6</f>
        <v>2174.9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m3PP+GUqhyPPIVwWsNlJVfZD03GliR5cGyzZRcyzgjpExsXhg0AyWHDxchssR71+cvRtK1q7hx2PT30yC/XGQ==" saltValue="v4pbG9AwDbSBZehfw1Ki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293636</v>
      </c>
      <c r="D6" s="33">
        <f t="shared" si="3"/>
        <v>46</v>
      </c>
      <c r="E6" s="33">
        <f t="shared" si="3"/>
        <v>17</v>
      </c>
      <c r="F6" s="33">
        <f t="shared" si="3"/>
        <v>4</v>
      </c>
      <c r="G6" s="33">
        <f t="shared" si="3"/>
        <v>0</v>
      </c>
      <c r="H6" s="33" t="str">
        <f t="shared" si="3"/>
        <v>奈良県　田原本町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44.02</v>
      </c>
      <c r="P6" s="34">
        <f t="shared" si="3"/>
        <v>16.27</v>
      </c>
      <c r="Q6" s="34">
        <f t="shared" si="3"/>
        <v>84</v>
      </c>
      <c r="R6" s="34">
        <f t="shared" si="3"/>
        <v>2640</v>
      </c>
      <c r="S6" s="34">
        <f t="shared" si="3"/>
        <v>31967</v>
      </c>
      <c r="T6" s="34">
        <f t="shared" si="3"/>
        <v>21.09</v>
      </c>
      <c r="U6" s="34">
        <f t="shared" si="3"/>
        <v>1515.74</v>
      </c>
      <c r="V6" s="34">
        <f t="shared" si="3"/>
        <v>5198</v>
      </c>
      <c r="W6" s="34">
        <f t="shared" si="3"/>
        <v>2.39</v>
      </c>
      <c r="X6" s="34">
        <f t="shared" si="3"/>
        <v>2174.9</v>
      </c>
      <c r="Y6" s="35" t="str">
        <f>IF(Y7="",NA(),Y7)</f>
        <v>-</v>
      </c>
      <c r="Z6" s="35" t="str">
        <f t="shared" ref="Z6:AH6" si="4">IF(Z7="",NA(),Z7)</f>
        <v>-</v>
      </c>
      <c r="AA6" s="35" t="str">
        <f t="shared" si="4"/>
        <v>-</v>
      </c>
      <c r="AB6" s="35" t="str">
        <f t="shared" si="4"/>
        <v>-</v>
      </c>
      <c r="AC6" s="35">
        <f t="shared" si="4"/>
        <v>104.42</v>
      </c>
      <c r="AD6" s="35" t="str">
        <f t="shared" si="4"/>
        <v>-</v>
      </c>
      <c r="AE6" s="35" t="str">
        <f t="shared" si="4"/>
        <v>-</v>
      </c>
      <c r="AF6" s="35" t="str">
        <f t="shared" si="4"/>
        <v>-</v>
      </c>
      <c r="AG6" s="35" t="str">
        <f t="shared" si="4"/>
        <v>-</v>
      </c>
      <c r="AH6" s="35">
        <f t="shared" si="4"/>
        <v>102.95</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27.02</v>
      </c>
      <c r="AT6" s="34" t="str">
        <f>IF(AT7="","",IF(AT7="-","【-】","【"&amp;SUBSTITUTE(TEXT(AT7,"#,##0.00"),"-","△")&amp;"】"))</f>
        <v>【88.06】</v>
      </c>
      <c r="AU6" s="35" t="str">
        <f>IF(AU7="",NA(),AU7)</f>
        <v>-</v>
      </c>
      <c r="AV6" s="35" t="str">
        <f t="shared" ref="AV6:BD6" si="6">IF(AV7="",NA(),AV7)</f>
        <v>-</v>
      </c>
      <c r="AW6" s="35" t="str">
        <f t="shared" si="6"/>
        <v>-</v>
      </c>
      <c r="AX6" s="35" t="str">
        <f t="shared" si="6"/>
        <v>-</v>
      </c>
      <c r="AY6" s="35">
        <f t="shared" si="6"/>
        <v>36.520000000000003</v>
      </c>
      <c r="AZ6" s="35" t="str">
        <f t="shared" si="6"/>
        <v>-</v>
      </c>
      <c r="BA6" s="35" t="str">
        <f t="shared" si="6"/>
        <v>-</v>
      </c>
      <c r="BB6" s="35" t="str">
        <f t="shared" si="6"/>
        <v>-</v>
      </c>
      <c r="BC6" s="35" t="str">
        <f t="shared" si="6"/>
        <v>-</v>
      </c>
      <c r="BD6" s="35">
        <f t="shared" si="6"/>
        <v>60.67</v>
      </c>
      <c r="BE6" s="34" t="str">
        <f>IF(BE7="","",IF(BE7="-","【-】","【"&amp;SUBSTITUTE(TEXT(BE7,"#,##0.00"),"-","△")&amp;"】"))</f>
        <v>【54.23】</v>
      </c>
      <c r="BF6" s="35" t="str">
        <f>IF(BF7="",NA(),BF7)</f>
        <v>-</v>
      </c>
      <c r="BG6" s="35" t="str">
        <f t="shared" ref="BG6:BO6" si="7">IF(BG7="",NA(),BG7)</f>
        <v>-</v>
      </c>
      <c r="BH6" s="35" t="str">
        <f t="shared" si="7"/>
        <v>-</v>
      </c>
      <c r="BI6" s="35" t="str">
        <f t="shared" si="7"/>
        <v>-</v>
      </c>
      <c r="BJ6" s="35">
        <f t="shared" si="7"/>
        <v>1636.45</v>
      </c>
      <c r="BK6" s="35" t="str">
        <f t="shared" si="7"/>
        <v>-</v>
      </c>
      <c r="BL6" s="35" t="str">
        <f t="shared" si="7"/>
        <v>-</v>
      </c>
      <c r="BM6" s="35" t="str">
        <f t="shared" si="7"/>
        <v>-</v>
      </c>
      <c r="BN6" s="35" t="str">
        <f t="shared" si="7"/>
        <v>-</v>
      </c>
      <c r="BO6" s="35">
        <f t="shared" si="7"/>
        <v>1252.71</v>
      </c>
      <c r="BP6" s="34" t="str">
        <f>IF(BP7="","",IF(BP7="-","【-】","【"&amp;SUBSTITUTE(TEXT(BP7,"#,##0.00"),"-","△")&amp;"】"))</f>
        <v>【1,209.40】</v>
      </c>
      <c r="BQ6" s="35" t="str">
        <f>IF(BQ7="",NA(),BQ7)</f>
        <v>-</v>
      </c>
      <c r="BR6" s="35" t="str">
        <f t="shared" ref="BR6:BZ6" si="8">IF(BR7="",NA(),BR7)</f>
        <v>-</v>
      </c>
      <c r="BS6" s="35" t="str">
        <f t="shared" si="8"/>
        <v>-</v>
      </c>
      <c r="BT6" s="35" t="str">
        <f t="shared" si="8"/>
        <v>-</v>
      </c>
      <c r="BU6" s="35">
        <f t="shared" si="8"/>
        <v>87.75</v>
      </c>
      <c r="BV6" s="35" t="str">
        <f t="shared" si="8"/>
        <v>-</v>
      </c>
      <c r="BW6" s="35" t="str">
        <f t="shared" si="8"/>
        <v>-</v>
      </c>
      <c r="BX6" s="35" t="str">
        <f t="shared" si="8"/>
        <v>-</v>
      </c>
      <c r="BY6" s="35" t="str">
        <f t="shared" si="8"/>
        <v>-</v>
      </c>
      <c r="BZ6" s="35">
        <f t="shared" si="8"/>
        <v>87.03</v>
      </c>
      <c r="CA6" s="34" t="str">
        <f>IF(CA7="","",IF(CA7="-","【-】","【"&amp;SUBSTITUTE(TEXT(CA7,"#,##0.00"),"-","△")&amp;"】"))</f>
        <v>【74.48】</v>
      </c>
      <c r="CB6" s="35" t="str">
        <f>IF(CB7="",NA(),CB7)</f>
        <v>-</v>
      </c>
      <c r="CC6" s="35" t="str">
        <f t="shared" ref="CC6:CK6" si="9">IF(CC7="",NA(),CC7)</f>
        <v>-</v>
      </c>
      <c r="CD6" s="35" t="str">
        <f t="shared" si="9"/>
        <v>-</v>
      </c>
      <c r="CE6" s="35" t="str">
        <f t="shared" si="9"/>
        <v>-</v>
      </c>
      <c r="CF6" s="35">
        <f t="shared" si="9"/>
        <v>150.01</v>
      </c>
      <c r="CG6" s="35" t="str">
        <f t="shared" si="9"/>
        <v>-</v>
      </c>
      <c r="CH6" s="35" t="str">
        <f t="shared" si="9"/>
        <v>-</v>
      </c>
      <c r="CI6" s="35" t="str">
        <f t="shared" si="9"/>
        <v>-</v>
      </c>
      <c r="CJ6" s="35" t="str">
        <f t="shared" si="9"/>
        <v>-</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46.17</v>
      </c>
      <c r="CW6" s="34" t="str">
        <f>IF(CW7="","",IF(CW7="-","【-】","【"&amp;SUBSTITUTE(TEXT(CW7,"#,##0.00"),"-","△")&amp;"】"))</f>
        <v>【42.82】</v>
      </c>
      <c r="CX6" s="35" t="str">
        <f>IF(CX7="",NA(),CX7)</f>
        <v>-</v>
      </c>
      <c r="CY6" s="35" t="str">
        <f t="shared" ref="CY6:DG6" si="11">IF(CY7="",NA(),CY7)</f>
        <v>-</v>
      </c>
      <c r="CZ6" s="35" t="str">
        <f t="shared" si="11"/>
        <v>-</v>
      </c>
      <c r="DA6" s="35" t="str">
        <f t="shared" si="11"/>
        <v>-</v>
      </c>
      <c r="DB6" s="35">
        <f t="shared" si="11"/>
        <v>80.28</v>
      </c>
      <c r="DC6" s="35" t="str">
        <f t="shared" si="11"/>
        <v>-</v>
      </c>
      <c r="DD6" s="35" t="str">
        <f t="shared" si="11"/>
        <v>-</v>
      </c>
      <c r="DE6" s="35" t="str">
        <f t="shared" si="11"/>
        <v>-</v>
      </c>
      <c r="DF6" s="35" t="str">
        <f t="shared" si="11"/>
        <v>-</v>
      </c>
      <c r="DG6" s="35">
        <f t="shared" si="11"/>
        <v>87.84</v>
      </c>
      <c r="DH6" s="34" t="str">
        <f>IF(DH7="","",IF(DH7="-","【-】","【"&amp;SUBSTITUTE(TEXT(DH7,"#,##0.00"),"-","△")&amp;"】"))</f>
        <v>【83.36】</v>
      </c>
      <c r="DI6" s="35" t="str">
        <f>IF(DI7="",NA(),DI7)</f>
        <v>-</v>
      </c>
      <c r="DJ6" s="35" t="str">
        <f t="shared" ref="DJ6:DR6" si="12">IF(DJ7="",NA(),DJ7)</f>
        <v>-</v>
      </c>
      <c r="DK6" s="35" t="str">
        <f t="shared" si="12"/>
        <v>-</v>
      </c>
      <c r="DL6" s="35" t="str">
        <f t="shared" si="12"/>
        <v>-</v>
      </c>
      <c r="DM6" s="35">
        <f t="shared" si="12"/>
        <v>26.92</v>
      </c>
      <c r="DN6" s="35" t="str">
        <f t="shared" si="12"/>
        <v>-</v>
      </c>
      <c r="DO6" s="35" t="str">
        <f t="shared" si="12"/>
        <v>-</v>
      </c>
      <c r="DP6" s="35" t="str">
        <f t="shared" si="12"/>
        <v>-</v>
      </c>
      <c r="DQ6" s="35" t="str">
        <f t="shared" si="12"/>
        <v>-</v>
      </c>
      <c r="DR6" s="35">
        <f t="shared" si="12"/>
        <v>26.56</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【0.12】</v>
      </c>
    </row>
    <row r="7" spans="1:148" s="36" customFormat="1" x14ac:dyDescent="0.15">
      <c r="A7" s="28"/>
      <c r="B7" s="37">
        <v>2018</v>
      </c>
      <c r="C7" s="37">
        <v>293636</v>
      </c>
      <c r="D7" s="37">
        <v>46</v>
      </c>
      <c r="E7" s="37">
        <v>17</v>
      </c>
      <c r="F7" s="37">
        <v>4</v>
      </c>
      <c r="G7" s="37">
        <v>0</v>
      </c>
      <c r="H7" s="37" t="s">
        <v>96</v>
      </c>
      <c r="I7" s="37" t="s">
        <v>97</v>
      </c>
      <c r="J7" s="37" t="s">
        <v>98</v>
      </c>
      <c r="K7" s="37" t="s">
        <v>99</v>
      </c>
      <c r="L7" s="37" t="s">
        <v>100</v>
      </c>
      <c r="M7" s="37" t="s">
        <v>101</v>
      </c>
      <c r="N7" s="38" t="s">
        <v>102</v>
      </c>
      <c r="O7" s="38">
        <v>44.02</v>
      </c>
      <c r="P7" s="38">
        <v>16.27</v>
      </c>
      <c r="Q7" s="38">
        <v>84</v>
      </c>
      <c r="R7" s="38">
        <v>2640</v>
      </c>
      <c r="S7" s="38">
        <v>31967</v>
      </c>
      <c r="T7" s="38">
        <v>21.09</v>
      </c>
      <c r="U7" s="38">
        <v>1515.74</v>
      </c>
      <c r="V7" s="38">
        <v>5198</v>
      </c>
      <c r="W7" s="38">
        <v>2.39</v>
      </c>
      <c r="X7" s="38">
        <v>2174.9</v>
      </c>
      <c r="Y7" s="38" t="s">
        <v>102</v>
      </c>
      <c r="Z7" s="38" t="s">
        <v>102</v>
      </c>
      <c r="AA7" s="38" t="s">
        <v>102</v>
      </c>
      <c r="AB7" s="38" t="s">
        <v>102</v>
      </c>
      <c r="AC7" s="38">
        <v>104.42</v>
      </c>
      <c r="AD7" s="38" t="s">
        <v>102</v>
      </c>
      <c r="AE7" s="38" t="s">
        <v>102</v>
      </c>
      <c r="AF7" s="38" t="s">
        <v>102</v>
      </c>
      <c r="AG7" s="38" t="s">
        <v>102</v>
      </c>
      <c r="AH7" s="38">
        <v>102.95</v>
      </c>
      <c r="AI7" s="38">
        <v>101.92</v>
      </c>
      <c r="AJ7" s="38" t="s">
        <v>102</v>
      </c>
      <c r="AK7" s="38" t="s">
        <v>102</v>
      </c>
      <c r="AL7" s="38" t="s">
        <v>102</v>
      </c>
      <c r="AM7" s="38" t="s">
        <v>102</v>
      </c>
      <c r="AN7" s="38">
        <v>0</v>
      </c>
      <c r="AO7" s="38" t="s">
        <v>102</v>
      </c>
      <c r="AP7" s="38" t="s">
        <v>102</v>
      </c>
      <c r="AQ7" s="38" t="s">
        <v>102</v>
      </c>
      <c r="AR7" s="38" t="s">
        <v>102</v>
      </c>
      <c r="AS7" s="38">
        <v>27.02</v>
      </c>
      <c r="AT7" s="38">
        <v>88.06</v>
      </c>
      <c r="AU7" s="38" t="s">
        <v>102</v>
      </c>
      <c r="AV7" s="38" t="s">
        <v>102</v>
      </c>
      <c r="AW7" s="38" t="s">
        <v>102</v>
      </c>
      <c r="AX7" s="38" t="s">
        <v>102</v>
      </c>
      <c r="AY7" s="38">
        <v>36.520000000000003</v>
      </c>
      <c r="AZ7" s="38" t="s">
        <v>102</v>
      </c>
      <c r="BA7" s="38" t="s">
        <v>102</v>
      </c>
      <c r="BB7" s="38" t="s">
        <v>102</v>
      </c>
      <c r="BC7" s="38" t="s">
        <v>102</v>
      </c>
      <c r="BD7" s="38">
        <v>60.67</v>
      </c>
      <c r="BE7" s="38">
        <v>54.23</v>
      </c>
      <c r="BF7" s="38" t="s">
        <v>102</v>
      </c>
      <c r="BG7" s="38" t="s">
        <v>102</v>
      </c>
      <c r="BH7" s="38" t="s">
        <v>102</v>
      </c>
      <c r="BI7" s="38" t="s">
        <v>102</v>
      </c>
      <c r="BJ7" s="38">
        <v>1636.45</v>
      </c>
      <c r="BK7" s="38" t="s">
        <v>102</v>
      </c>
      <c r="BL7" s="38" t="s">
        <v>102</v>
      </c>
      <c r="BM7" s="38" t="s">
        <v>102</v>
      </c>
      <c r="BN7" s="38" t="s">
        <v>102</v>
      </c>
      <c r="BO7" s="38">
        <v>1252.71</v>
      </c>
      <c r="BP7" s="38">
        <v>1209.4000000000001</v>
      </c>
      <c r="BQ7" s="38" t="s">
        <v>102</v>
      </c>
      <c r="BR7" s="38" t="s">
        <v>102</v>
      </c>
      <c r="BS7" s="38" t="s">
        <v>102</v>
      </c>
      <c r="BT7" s="38" t="s">
        <v>102</v>
      </c>
      <c r="BU7" s="38">
        <v>87.75</v>
      </c>
      <c r="BV7" s="38" t="s">
        <v>102</v>
      </c>
      <c r="BW7" s="38" t="s">
        <v>102</v>
      </c>
      <c r="BX7" s="38" t="s">
        <v>102</v>
      </c>
      <c r="BY7" s="38" t="s">
        <v>102</v>
      </c>
      <c r="BZ7" s="38">
        <v>87.03</v>
      </c>
      <c r="CA7" s="38">
        <v>74.48</v>
      </c>
      <c r="CB7" s="38" t="s">
        <v>102</v>
      </c>
      <c r="CC7" s="38" t="s">
        <v>102</v>
      </c>
      <c r="CD7" s="38" t="s">
        <v>102</v>
      </c>
      <c r="CE7" s="38" t="s">
        <v>102</v>
      </c>
      <c r="CF7" s="38">
        <v>150.01</v>
      </c>
      <c r="CG7" s="38" t="s">
        <v>102</v>
      </c>
      <c r="CH7" s="38" t="s">
        <v>102</v>
      </c>
      <c r="CI7" s="38" t="s">
        <v>102</v>
      </c>
      <c r="CJ7" s="38" t="s">
        <v>102</v>
      </c>
      <c r="CK7" s="38">
        <v>177.02</v>
      </c>
      <c r="CL7" s="38">
        <v>219.46</v>
      </c>
      <c r="CM7" s="38" t="s">
        <v>102</v>
      </c>
      <c r="CN7" s="38" t="s">
        <v>102</v>
      </c>
      <c r="CO7" s="38" t="s">
        <v>102</v>
      </c>
      <c r="CP7" s="38" t="s">
        <v>102</v>
      </c>
      <c r="CQ7" s="38" t="s">
        <v>102</v>
      </c>
      <c r="CR7" s="38" t="s">
        <v>102</v>
      </c>
      <c r="CS7" s="38" t="s">
        <v>102</v>
      </c>
      <c r="CT7" s="38" t="s">
        <v>102</v>
      </c>
      <c r="CU7" s="38" t="s">
        <v>102</v>
      </c>
      <c r="CV7" s="38">
        <v>46.17</v>
      </c>
      <c r="CW7" s="38">
        <v>42.82</v>
      </c>
      <c r="CX7" s="38" t="s">
        <v>102</v>
      </c>
      <c r="CY7" s="38" t="s">
        <v>102</v>
      </c>
      <c r="CZ7" s="38" t="s">
        <v>102</v>
      </c>
      <c r="DA7" s="38" t="s">
        <v>102</v>
      </c>
      <c r="DB7" s="38">
        <v>80.28</v>
      </c>
      <c r="DC7" s="38" t="s">
        <v>102</v>
      </c>
      <c r="DD7" s="38" t="s">
        <v>102</v>
      </c>
      <c r="DE7" s="38" t="s">
        <v>102</v>
      </c>
      <c r="DF7" s="38" t="s">
        <v>102</v>
      </c>
      <c r="DG7" s="38">
        <v>87.84</v>
      </c>
      <c r="DH7" s="38">
        <v>83.36</v>
      </c>
      <c r="DI7" s="38" t="s">
        <v>102</v>
      </c>
      <c r="DJ7" s="38" t="s">
        <v>102</v>
      </c>
      <c r="DK7" s="38" t="s">
        <v>102</v>
      </c>
      <c r="DL7" s="38" t="s">
        <v>102</v>
      </c>
      <c r="DM7" s="38">
        <v>26.92</v>
      </c>
      <c r="DN7" s="38" t="s">
        <v>102</v>
      </c>
      <c r="DO7" s="38" t="s">
        <v>102</v>
      </c>
      <c r="DP7" s="38" t="s">
        <v>102</v>
      </c>
      <c r="DQ7" s="38" t="s">
        <v>102</v>
      </c>
      <c r="DR7" s="38">
        <v>26.56</v>
      </c>
      <c r="DS7" s="38">
        <v>24.88</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LG-0134</cp:lastModifiedBy>
  <cp:lastPrinted>2020-01-22T02:23:50Z</cp:lastPrinted>
  <dcterms:created xsi:type="dcterms:W3CDTF">2019-12-05T04:51:21Z</dcterms:created>
  <dcterms:modified xsi:type="dcterms:W3CDTF">2020-01-22T05:21:19Z</dcterms:modified>
  <cp:category/>
</cp:coreProperties>
</file>