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LG-0135\Desktop\20+田原本町（上水道、下水道のみ）\"/>
    </mc:Choice>
  </mc:AlternateContent>
  <xr:revisionPtr revIDLastSave="0" documentId="13_ncr:1_{79FAA510-28F2-4975-85F0-B8001E122341}" xr6:coauthVersionLast="36" xr6:coauthVersionMax="36" xr10:uidLastSave="{00000000-0000-0000-0000-000000000000}"/>
  <workbookProtection workbookAlgorithmName="SHA-512" workbookHashValue="oOMxWcIj6nMnoGUP1Pcc80BesRoz7QqzMAK2O9Kuxyno1HIFoLkcBkIcV6n6RxTN/CZLG8VpChn+Bf/AOF9vAw==" workbookSaltValue="YtrZJSviuM6LRb4WaDW7k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T10" i="4"/>
  <c r="I10" i="4"/>
  <c r="AL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<sst xmlns="http://schemas.openxmlformats.org/spreadsheetml/2006/main" count="236" uniqueCount="115">
  <si>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</si>
  <si>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</si>
  <si>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</si>
  <si>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</si>
  <si>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</si>
  <si>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</si>
  <si>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</si>
  <si>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</si>
  <si>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</si>
  <si>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</si>
  <si>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</si>
  <si>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</si>
  <si>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</si>
  <si>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</si>
  <si>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</si>
  <si>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</si>
  <si>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</si>
  <si>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</si>
  <si>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</si>
  <si>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</si>
  <si>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</si>
  <si>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</si>
  <si>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</si>
  <si>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</si>
  <si>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</si>
  <si>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</si>
  <si>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</si>
  <si>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</si>
  <si>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</si>
  <si>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</si>
  <si>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</si>
  <si>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</si>
  <si>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</si>
  <si>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</si>
  <si>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</si>
  <si>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</si>
  <si>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</si>
  <si>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</si>
  <si>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</si>
  <si>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</si>
  <si>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</si>
  <si>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</si>
  <si>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</si>
  <si>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</si>
  <si>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</si>
  <si>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</si>
  <si>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</si>
  <si>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</si>
  <si>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</si>
  <si>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</si>
  <si>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</si>
  <si>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</si>
  <si>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</si>
  <si>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</si>
  <si>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</si>
  <si>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</si>
  <si>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</si>
  <si>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</si>
  <si>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</si>
  <si>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</si>
  <si>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</si>
  <si>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</si>
  <si>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</si>
  <si>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</si>
  <si>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</si>
  <si>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</si>
  <si>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</si>
  <si>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</si>
  <si>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</si>
  <si>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</si>
  <si>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</si>
  <si>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</si>
  <si>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</si>
  <si>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</si>
  <si>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</si>
  <si>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</si>
  <si>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</si>
  <si>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</si>
  <si>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</si>
  <si>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</si>
  <si>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</si>
  <si>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</si>
  <si>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</si>
  <si>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</si>
  <si>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</si>
  <si>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</si>
  <si>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</si>
  <si>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</si>
  <si>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</si>
  <si>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</si>
  <si>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</si>
  <si>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</si>
  <si>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</si>
  <si>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</si>
  <si>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</si>
  <si>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</si>
  <si>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田原本町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</si>
  <si>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</si>
  <si>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</si>
  <si>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</si>
  <si>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</si>
  <si>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</si>
  <si>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</si>
  <si>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</si>
  <si>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</si>
  <si>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</si>
  <si>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</si>
  <si>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</si>
  <si>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</si>
  <si>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</si>
  <si>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</si>
  <si>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</si>
  <si>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100%を超えているが、一般会計からの補助金によるものであるため、収入の確保・経費の削減に努める必要がある。
②累積欠損金比率
0％であり、経営状況は健全であるといえる。
③流動比率
流動性のある資産に乏しい状況であり、毎年度、一般会計からの補助金により、企業債償還等に要するキャッシュを調達している状況である。
非常時における、現金の支出に対応できない可能性があるため、比率上昇への取組実施の検討を行う必要がある。
④企業債残高対事業規模比率
令和5年度は令和4年度に生じた使用料徴収方法の変更に伴う影響は受けず、令和3年度と同様の調定月数があり比率が下落した。
⑤経費回収率
経費回収率向上にむけたロードマップにも示しているが、今後企業債利息が減少していくことや、水洗化率向上への取組を行うことで、100%に近い数値へ上昇していく。
しかしながら、一定数値まで上昇した後に、停滞が予想されるため、更なる向上を目指し、使用料改定や従来とは異なる収入の仕組み等について、検討を行う必要がある。
⑥汚水処理原価
維持管理費の縮減に努めるとともに、接続率を向上させ、有収水量を増加させる必要がある。
⑦施設利用率
当町において、処理場を有していないため、当該数値無し
⑧水洗化率
算定方法の見直しにより、令和2年度に数値が減少したが、
管渠整備地における住宅開発・接続啓発等の複数の要因により、再び上昇している。</t>
    <rPh sb="1" eb="5">
      <t>ケイジョウシュウシ</t>
    </rPh>
    <rPh sb="5" eb="7">
      <t>ヒリツ</t>
    </rPh>
    <rPh sb="13" eb="14">
      <t>コ</t>
    </rPh>
    <rPh sb="20" eb="24">
      <t>イッパンカイケイ</t>
    </rPh>
    <rPh sb="27" eb="30">
      <t>ホジョキン</t>
    </rPh>
    <rPh sb="41" eb="43">
      <t>シュウニュウ</t>
    </rPh>
    <rPh sb="44" eb="46">
      <t>カクホ</t>
    </rPh>
    <rPh sb="47" eb="49">
      <t>ケイヒ</t>
    </rPh>
    <rPh sb="50" eb="52">
      <t>サクゲン</t>
    </rPh>
    <rPh sb="53" eb="54">
      <t>ツト</t>
    </rPh>
    <rPh sb="56" eb="58">
      <t>ヒツヨウ</t>
    </rPh>
    <rPh sb="64" eb="66">
      <t>ルイセキ</t>
    </rPh>
    <rPh sb="66" eb="69">
      <t>ケッソンキン</t>
    </rPh>
    <rPh sb="69" eb="71">
      <t>ヒリツ</t>
    </rPh>
    <rPh sb="78" eb="80">
      <t>ケイエイ</t>
    </rPh>
    <rPh sb="80" eb="82">
      <t>ジョウキョウ</t>
    </rPh>
    <rPh sb="83" eb="85">
      <t>ケンゼン</t>
    </rPh>
    <rPh sb="95" eb="97">
      <t>リュウドウ</t>
    </rPh>
    <rPh sb="97" eb="99">
      <t>ヒリツ</t>
    </rPh>
    <rPh sb="100" eb="102">
      <t>リュウドウ</t>
    </rPh>
    <rPh sb="102" eb="103">
      <t>セイ</t>
    </rPh>
    <rPh sb="106" eb="108">
      <t>シサン</t>
    </rPh>
    <rPh sb="109" eb="110">
      <t>トボ</t>
    </rPh>
    <rPh sb="112" eb="114">
      <t>ジョウキョウ</t>
    </rPh>
    <rPh sb="118" eb="121">
      <t>マイネンド</t>
    </rPh>
    <rPh sb="122" eb="126">
      <t>イッパンカイケイ</t>
    </rPh>
    <rPh sb="129" eb="132">
      <t>ホジョキン</t>
    </rPh>
    <rPh sb="136" eb="138">
      <t>キギョウ</t>
    </rPh>
    <rPh sb="138" eb="139">
      <t>サイ</t>
    </rPh>
    <rPh sb="139" eb="141">
      <t>ショウカン</t>
    </rPh>
    <rPh sb="141" eb="142">
      <t>トウ</t>
    </rPh>
    <rPh sb="143" eb="144">
      <t>ヨウ</t>
    </rPh>
    <rPh sb="152" eb="154">
      <t>チョウタツ</t>
    </rPh>
    <rPh sb="158" eb="160">
      <t>ジョウキョウ</t>
    </rPh>
    <rPh sb="165" eb="168">
      <t>ヒジョウジ</t>
    </rPh>
    <rPh sb="173" eb="175">
      <t>ゲンキン</t>
    </rPh>
    <rPh sb="176" eb="178">
      <t>シシュツ</t>
    </rPh>
    <rPh sb="179" eb="181">
      <t>タイオウ</t>
    </rPh>
    <rPh sb="185" eb="188">
      <t>カノウセイ</t>
    </rPh>
    <rPh sb="194" eb="196">
      <t>ヒリツ</t>
    </rPh>
    <rPh sb="196" eb="198">
      <t>ジョウショウ</t>
    </rPh>
    <rPh sb="200" eb="202">
      <t>トリクミ</t>
    </rPh>
    <rPh sb="202" eb="204">
      <t>ジッシ</t>
    </rPh>
    <rPh sb="205" eb="207">
      <t>ケントウ</t>
    </rPh>
    <rPh sb="208" eb="209">
      <t>オコナ</t>
    </rPh>
    <rPh sb="210" eb="212">
      <t>ヒツヨウ</t>
    </rPh>
    <rPh sb="218" eb="221">
      <t>キギョウサイ</t>
    </rPh>
    <rPh sb="221" eb="223">
      <t>ザンダカ</t>
    </rPh>
    <rPh sb="223" eb="224">
      <t>タイ</t>
    </rPh>
    <rPh sb="224" eb="226">
      <t>ジギョウ</t>
    </rPh>
    <rPh sb="226" eb="228">
      <t>キボ</t>
    </rPh>
    <rPh sb="228" eb="230">
      <t>ヒリツ</t>
    </rPh>
    <rPh sb="231" eb="233">
      <t>レイワ</t>
    </rPh>
    <rPh sb="234" eb="236">
      <t>ネンド</t>
    </rPh>
    <rPh sb="237" eb="239">
      <t>レイワ</t>
    </rPh>
    <rPh sb="240" eb="242">
      <t>ネンド</t>
    </rPh>
    <rPh sb="243" eb="244">
      <t>ショウ</t>
    </rPh>
    <rPh sb="246" eb="249">
      <t>シヨウリョウ</t>
    </rPh>
    <rPh sb="249" eb="253">
      <t>チョウシュウホウホウ</t>
    </rPh>
    <rPh sb="254" eb="256">
      <t>ヘンコウ</t>
    </rPh>
    <rPh sb="257" eb="258">
      <t>トモナ</t>
    </rPh>
    <rPh sb="259" eb="261">
      <t>エイキョウ</t>
    </rPh>
    <rPh sb="262" eb="263">
      <t>ウ</t>
    </rPh>
    <rPh sb="266" eb="268">
      <t>レイワ</t>
    </rPh>
    <rPh sb="269" eb="271">
      <t>ネンド</t>
    </rPh>
    <rPh sb="272" eb="274">
      <t>ドウヨウ</t>
    </rPh>
    <rPh sb="275" eb="277">
      <t>チョウテイ</t>
    </rPh>
    <rPh sb="277" eb="279">
      <t>ツキスウ</t>
    </rPh>
    <rPh sb="282" eb="284">
      <t>ヒリツ</t>
    </rPh>
    <rPh sb="285" eb="287">
      <t>ゲラク</t>
    </rPh>
    <rPh sb="292" eb="294">
      <t>ケイヒ</t>
    </rPh>
    <rPh sb="294" eb="297">
      <t>カイシュウリツ</t>
    </rPh>
    <rPh sb="298" eb="300">
      <t>ケイヒ</t>
    </rPh>
    <rPh sb="300" eb="303">
      <t>カイシュウリツ</t>
    </rPh>
    <rPh sb="303" eb="305">
      <t>コウジョウ</t>
    </rPh>
    <rPh sb="317" eb="318">
      <t>シメ</t>
    </rPh>
    <rPh sb="324" eb="326">
      <t>コンゴ</t>
    </rPh>
    <rPh sb="326" eb="329">
      <t>キギョウサイ</t>
    </rPh>
    <rPh sb="329" eb="331">
      <t>リソク</t>
    </rPh>
    <rPh sb="332" eb="334">
      <t>ゲンショウ</t>
    </rPh>
    <rPh sb="342" eb="346">
      <t>スイセンカリツ</t>
    </rPh>
    <rPh sb="346" eb="348">
      <t>コウジョウ</t>
    </rPh>
    <rPh sb="350" eb="352">
      <t>トリクミ</t>
    </rPh>
    <rPh sb="353" eb="354">
      <t>オコナ</t>
    </rPh>
    <rPh sb="364" eb="365">
      <t>チカ</t>
    </rPh>
    <rPh sb="366" eb="368">
      <t>スウチ</t>
    </rPh>
    <rPh sb="369" eb="371">
      <t>ジョウショウ</t>
    </rPh>
    <rPh sb="456" eb="458">
      <t>オスイ</t>
    </rPh>
    <rPh sb="458" eb="460">
      <t>ショリ</t>
    </rPh>
    <rPh sb="460" eb="462">
      <t>ゲンカ</t>
    </rPh>
    <rPh sb="463" eb="467">
      <t>イジカンリ</t>
    </rPh>
    <rPh sb="469" eb="471">
      <t>シュクゲン</t>
    </rPh>
    <rPh sb="507" eb="512">
      <t>シセツリヨウリツ</t>
    </rPh>
    <rPh sb="513" eb="515">
      <t>トウチョウ</t>
    </rPh>
    <rPh sb="520" eb="523">
      <t>ショリジョウ</t>
    </rPh>
    <rPh sb="524" eb="525">
      <t>ユウ</t>
    </rPh>
    <rPh sb="533" eb="535">
      <t>トウガイ</t>
    </rPh>
    <rPh sb="535" eb="537">
      <t>スウチ</t>
    </rPh>
    <rPh sb="537" eb="538">
      <t>ナシ</t>
    </rPh>
    <rPh sb="541" eb="545">
      <t>スイセンカリツ</t>
    </rPh>
    <rPh sb="546" eb="548">
      <t>サンテイ</t>
    </rPh>
    <rPh sb="548" eb="550">
      <t>ホウホウ</t>
    </rPh>
    <rPh sb="551" eb="553">
      <t>ミナオ</t>
    </rPh>
    <rPh sb="558" eb="560">
      <t>レイワ</t>
    </rPh>
    <rPh sb="561" eb="563">
      <t>ネンド</t>
    </rPh>
    <rPh sb="564" eb="566">
      <t>スウチ</t>
    </rPh>
    <rPh sb="567" eb="569">
      <t>ゲンショウ</t>
    </rPh>
    <rPh sb="574" eb="576">
      <t>カンキョ</t>
    </rPh>
    <rPh sb="576" eb="578">
      <t>セイビ</t>
    </rPh>
    <rPh sb="578" eb="579">
      <t>チ</t>
    </rPh>
    <rPh sb="583" eb="587">
      <t>ジュウタクカイハツ</t>
    </rPh>
    <rPh sb="588" eb="590">
      <t>セツゾク</t>
    </rPh>
    <rPh sb="590" eb="592">
      <t>ケイハツ</t>
    </rPh>
    <rPh sb="592" eb="593">
      <t>トウ</t>
    </rPh>
    <rPh sb="594" eb="596">
      <t>フクスウ</t>
    </rPh>
    <rPh sb="597" eb="599">
      <t>ヨウイン</t>
    </rPh>
    <rPh sb="603" eb="604">
      <t>フタタ</t>
    </rPh>
    <rPh sb="605" eb="607">
      <t>ジョウショウ</t>
    </rPh>
    <phoneticPr fontId="4"/>
  </si>
  <si>
    <t>有形固定資産減価償却率は毎年上昇しており、全国平均を超えている状況であるが、管渠老朽化率は未だ0%である。
これは、建設事業が事業開始時期から早期に集中していること及び事業着手年度が昭和50年度であり、管渠の法定耐用年数に達していないことによるものである。
現在、平成28年度に策定したストックマネジメント計画に基づく、点検・調査を行っており、早急に改善が必要な場合は、改築・修繕等効率的な更新手法を検討➡実施により、今後管渠改善率に反映されていくと考えている。</t>
    <rPh sb="0" eb="4">
      <t>ユウケイコテイ</t>
    </rPh>
    <rPh sb="4" eb="6">
      <t>シサン</t>
    </rPh>
    <rPh sb="6" eb="10">
      <t>ゲンカショウキャク</t>
    </rPh>
    <rPh sb="10" eb="11">
      <t>リツ</t>
    </rPh>
    <rPh sb="12" eb="14">
      <t>マイトシ</t>
    </rPh>
    <rPh sb="14" eb="16">
      <t>ジョウショウ</t>
    </rPh>
    <rPh sb="21" eb="23">
      <t>ゼンコク</t>
    </rPh>
    <rPh sb="23" eb="25">
      <t>ヘイキン</t>
    </rPh>
    <rPh sb="26" eb="27">
      <t>コ</t>
    </rPh>
    <rPh sb="31" eb="33">
      <t>ジョウキョウ</t>
    </rPh>
    <rPh sb="38" eb="40">
      <t>カンキョ</t>
    </rPh>
    <rPh sb="40" eb="44">
      <t>ロウキュウカリツ</t>
    </rPh>
    <rPh sb="45" eb="46">
      <t>マ</t>
    </rPh>
    <rPh sb="65" eb="67">
      <t>カイシ</t>
    </rPh>
    <rPh sb="67" eb="69">
      <t>ジキ</t>
    </rPh>
    <rPh sb="82" eb="83">
      <t>オヨ</t>
    </rPh>
    <rPh sb="84" eb="88">
      <t>ジギョウチャクシュ</t>
    </rPh>
    <rPh sb="88" eb="90">
      <t>ネンド</t>
    </rPh>
    <rPh sb="91" eb="93">
      <t>ショウワ</t>
    </rPh>
    <rPh sb="95" eb="96">
      <t>ネン</t>
    </rPh>
    <rPh sb="96" eb="97">
      <t>ド</t>
    </rPh>
    <rPh sb="101" eb="103">
      <t>カンキョ</t>
    </rPh>
    <rPh sb="104" eb="106">
      <t>ホウテイ</t>
    </rPh>
    <rPh sb="106" eb="108">
      <t>タイヨウ</t>
    </rPh>
    <rPh sb="108" eb="110">
      <t>ネンスウ</t>
    </rPh>
    <rPh sb="111" eb="112">
      <t>タッ</t>
    </rPh>
    <rPh sb="129" eb="131">
      <t>ゲンザイ</t>
    </rPh>
    <rPh sb="132" eb="134">
      <t>ヘイセイ</t>
    </rPh>
    <rPh sb="136" eb="138">
      <t>ネンド</t>
    </rPh>
    <rPh sb="139" eb="141">
      <t>サクテイ</t>
    </rPh>
    <rPh sb="153" eb="155">
      <t>ケイカク</t>
    </rPh>
    <rPh sb="156" eb="157">
      <t>モト</t>
    </rPh>
    <rPh sb="160" eb="162">
      <t>テンケン</t>
    </rPh>
    <rPh sb="163" eb="165">
      <t>チョウサ</t>
    </rPh>
    <rPh sb="166" eb="167">
      <t>オコナ</t>
    </rPh>
    <rPh sb="172" eb="174">
      <t>ソウキュウ</t>
    </rPh>
    <rPh sb="175" eb="177">
      <t>カイゼン</t>
    </rPh>
    <rPh sb="178" eb="180">
      <t>ヒツヨウ</t>
    </rPh>
    <rPh sb="181" eb="183">
      <t>バアイ</t>
    </rPh>
    <rPh sb="185" eb="187">
      <t>カイチク</t>
    </rPh>
    <rPh sb="188" eb="190">
      <t>シュウゼン</t>
    </rPh>
    <rPh sb="190" eb="191">
      <t>トウ</t>
    </rPh>
    <rPh sb="191" eb="194">
      <t>コウリツテキ</t>
    </rPh>
    <rPh sb="195" eb="197">
      <t>コウシン</t>
    </rPh>
    <rPh sb="197" eb="199">
      <t>シュホウ</t>
    </rPh>
    <rPh sb="200" eb="202">
      <t>ケントウ</t>
    </rPh>
    <rPh sb="203" eb="205">
      <t>ジッシ</t>
    </rPh>
    <rPh sb="209" eb="211">
      <t>コンゴ</t>
    </rPh>
    <rPh sb="211" eb="213">
      <t>カンキョ</t>
    </rPh>
    <rPh sb="213" eb="216">
      <t>カイゼンリツ</t>
    </rPh>
    <rPh sb="217" eb="219">
      <t>ハンエイ</t>
    </rPh>
    <rPh sb="225" eb="226">
      <t>カンガ</t>
    </rPh>
    <phoneticPr fontId="4"/>
  </si>
  <si>
    <t>令和４年度に改定を行った経営戦略や経費回収率向上にむけたロードマップに基づき、事業を推し進め、財務基盤の強化や収支改善を図るとともに、目標達成状況を定期的に検証・評価し、実施手法の改善や計画の見直し等に反映させ、より健全な企業体として、経営を行う必要がある。</t>
    <rPh sb="0" eb="2">
      <t>レイワ</t>
    </rPh>
    <rPh sb="3" eb="5">
      <t>ネンド</t>
    </rPh>
    <rPh sb="6" eb="8">
      <t>カイテイ</t>
    </rPh>
    <rPh sb="9" eb="10">
      <t>オコナ</t>
    </rPh>
    <rPh sb="12" eb="14">
      <t>ケイエイ</t>
    </rPh>
    <rPh sb="14" eb="16">
      <t>センリャク</t>
    </rPh>
    <rPh sb="17" eb="19">
      <t>ケイヒ</t>
    </rPh>
    <rPh sb="19" eb="21">
      <t>カイシュウ</t>
    </rPh>
    <rPh sb="21" eb="22">
      <t>リツ</t>
    </rPh>
    <rPh sb="22" eb="24">
      <t>コウジョウ</t>
    </rPh>
    <rPh sb="35" eb="36">
      <t>モト</t>
    </rPh>
    <rPh sb="39" eb="41">
      <t>ジギョウ</t>
    </rPh>
    <rPh sb="42" eb="43">
      <t>オ</t>
    </rPh>
    <rPh sb="44" eb="45">
      <t>スス</t>
    </rPh>
    <rPh sb="47" eb="51">
      <t>ザイムキバン</t>
    </rPh>
    <rPh sb="52" eb="54">
      <t>キョウカ</t>
    </rPh>
    <rPh sb="55" eb="57">
      <t>シュウシ</t>
    </rPh>
    <rPh sb="57" eb="59">
      <t>カイゼン</t>
    </rPh>
    <rPh sb="60" eb="61">
      <t>ハカ</t>
    </rPh>
    <rPh sb="67" eb="69">
      <t>モクヒョウ</t>
    </rPh>
    <rPh sb="69" eb="71">
      <t>タッセイ</t>
    </rPh>
    <rPh sb="71" eb="73">
      <t>ジョウキョウ</t>
    </rPh>
    <rPh sb="74" eb="77">
      <t>テイキテキ</t>
    </rPh>
    <rPh sb="78" eb="80">
      <t>ケンショウ</t>
    </rPh>
    <rPh sb="81" eb="83">
      <t>ヒョウカ</t>
    </rPh>
    <rPh sb="85" eb="87">
      <t>ジッシ</t>
    </rPh>
    <rPh sb="87" eb="89">
      <t>シュホウ</t>
    </rPh>
    <rPh sb="90" eb="92">
      <t>カイゼン</t>
    </rPh>
    <rPh sb="93" eb="95">
      <t>ケイカク</t>
    </rPh>
    <rPh sb="96" eb="98">
      <t>ミナオ</t>
    </rPh>
    <rPh sb="99" eb="100">
      <t>トウ</t>
    </rPh>
    <rPh sb="101" eb="103">
      <t>ハンエイ</t>
    </rPh>
    <rPh sb="108" eb="110">
      <t>ケンゼン</t>
    </rPh>
    <rPh sb="111" eb="113">
      <t>キギョウ</t>
    </rPh>
    <rPh sb="113" eb="114">
      <t>タイ</t>
    </rPh>
    <rPh sb="118" eb="120">
      <t>ケイエイ</t>
    </rPh>
    <rPh sb="121" eb="122">
      <t>オコナ</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</si>
</sst>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C-41A4-8AEE-D3CE68EDFF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0.19</c:v>
                </c:pt>
                <c:pt idx="2">
                  <c:v>0.15</c:v>
                </c:pt>
                <c:pt idx="3">
                  <c:v>0.12</c:v>
                </c:pt>
                <c:pt idx="4">
                  <c:v>0.18</c:v>
                </c:pt>
              </c:numCache>
            </c:numRef>
          </c:val>
          <c:smooth val="0"/>
          <c:extLst>
            <c:ext xmlns:c16="http://schemas.microsoft.com/office/drawing/2014/chart" uri="{C3380CC4-5D6E-409C-BE32-E72D297353CC}">
              <c16:uniqueId val="{00000001-37DC-41A4-8AEE-D3CE68EDFF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3-4B89-B9E4-3161A6C0F9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55.73</c:v>
                </c:pt>
                <c:pt idx="1">
                  <c:v>58.12</c:v>
                </c:pt>
                <c:pt idx="2">
                  <c:v>58.14</c:v>
                </c:pt>
                <c:pt idx="3">
                  <c:v>58.55</c:v>
                </c:pt>
                <c:pt idx="4">
                  <c:v>59.45</c:v>
                </c:pt>
              </c:numCache>
            </c:numRef>
          </c:val>
          <c:smooth val="0"/>
          <c:extLst>
            <c:ext xmlns:c16="http://schemas.microsoft.com/office/drawing/2014/chart" uri="{C3380CC4-5D6E-409C-BE32-E72D297353CC}">
              <c16:uniqueId val="{00000001-8E53-4B89-B9E4-3161A6C0F9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98.87</c:v>
                </c:pt>
                <c:pt idx="1">
                  <c:v>90.27</c:v>
                </c:pt>
                <c:pt idx="2">
                  <c:v>93.81</c:v>
                </c:pt>
                <c:pt idx="3">
                  <c:v>94.15</c:v>
                </c:pt>
                <c:pt idx="4">
                  <c:v>94.68</c:v>
                </c:pt>
              </c:numCache>
            </c:numRef>
          </c:val>
          <c:extLst>
            <c:ext xmlns:c16="http://schemas.microsoft.com/office/drawing/2014/chart" uri="{C3380CC4-5D6E-409C-BE32-E72D297353CC}">
              <c16:uniqueId val="{00000000-E0F9-48D9-9BC1-102F0A7C2D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92.55</c:v>
                </c:pt>
                <c:pt idx="2">
                  <c:v>92.44</c:v>
                </c:pt>
                <c:pt idx="3">
                  <c:v>91.97</c:v>
                </c:pt>
                <c:pt idx="4">
                  <c:v>91.93</c:v>
                </c:pt>
              </c:numCache>
            </c:numRef>
          </c:val>
          <c:smooth val="0"/>
          <c:extLst>
            <c:ext xmlns:c16="http://schemas.microsoft.com/office/drawing/2014/chart" uri="{C3380CC4-5D6E-409C-BE32-E72D297353CC}">
              <c16:uniqueId val="{00000001-E0F9-48D9-9BC1-102F0A7C2D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103.61</c:v>
                </c:pt>
                <c:pt idx="1">
                  <c:v>102.92</c:v>
                </c:pt>
                <c:pt idx="2">
                  <c:v>103.94</c:v>
                </c:pt>
                <c:pt idx="3">
                  <c:v>102.62</c:v>
                </c:pt>
                <c:pt idx="4">
                  <c:v>102.77</c:v>
                </c:pt>
              </c:numCache>
            </c:numRef>
          </c:val>
          <c:extLst>
            <c:ext xmlns:c16="http://schemas.microsoft.com/office/drawing/2014/chart" uri="{C3380CC4-5D6E-409C-BE32-E72D297353CC}">
              <c16:uniqueId val="{00000000-D626-43AB-A962-C5AAEA4E6C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101.51</c:v>
                </c:pt>
                <c:pt idx="1">
                  <c:v>103.78</c:v>
                </c:pt>
                <c:pt idx="2">
                  <c:v>103.57</c:v>
                </c:pt>
                <c:pt idx="3">
                  <c:v>102.34</c:v>
                </c:pt>
                <c:pt idx="4">
                  <c:v>104.17</c:v>
                </c:pt>
              </c:numCache>
            </c:numRef>
          </c:val>
          <c:smooth val="0"/>
          <c:extLst>
            <c:ext xmlns:c16="http://schemas.microsoft.com/office/drawing/2014/chart" uri="{C3380CC4-5D6E-409C-BE32-E72D297353CC}">
              <c16:uniqueId val="{00000001-D626-43AB-A962-C5AAEA4E6C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39.229999999999997</c:v>
                </c:pt>
                <c:pt idx="1">
                  <c:v>40.85</c:v>
                </c:pt>
                <c:pt idx="2">
                  <c:v>42.57</c:v>
                </c:pt>
                <c:pt idx="3">
                  <c:v>44.24</c:v>
                </c:pt>
                <c:pt idx="4">
                  <c:v>45.96</c:v>
                </c:pt>
              </c:numCache>
            </c:numRef>
          </c:val>
          <c:extLst>
            <c:ext xmlns:c16="http://schemas.microsoft.com/office/drawing/2014/chart" uri="{C3380CC4-5D6E-409C-BE32-E72D297353CC}">
              <c16:uniqueId val="{00000000-D28F-4975-B34D-916BDBF996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16.37</c:v>
                </c:pt>
                <c:pt idx="1">
                  <c:v>18.829999999999998</c:v>
                </c:pt>
                <c:pt idx="2">
                  <c:v>23.14</c:v>
                </c:pt>
                <c:pt idx="3">
                  <c:v>23.95</c:v>
                </c:pt>
                <c:pt idx="4">
                  <c:v>25.32</c:v>
                </c:pt>
              </c:numCache>
            </c:numRef>
          </c:val>
          <c:smooth val="0"/>
          <c:extLst>
            <c:ext xmlns:c16="http://schemas.microsoft.com/office/drawing/2014/chart" uri="{C3380CC4-5D6E-409C-BE32-E72D297353CC}">
              <c16:uniqueId val="{00000001-D28F-4975-B34D-916BDBF996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3-4293-A4ED-1AFAE7A0CE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0.98</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D663-4293-A4ED-1AFAE7A0CE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B-428A-B212-19644800E3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37.86</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DB7B-428A-B212-19644800E3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8.6999999999999993</c:v>
                </c:pt>
                <c:pt idx="1">
                  <c:v>9.39</c:v>
                </c:pt>
                <c:pt idx="2">
                  <c:v>9.7100000000000009</c:v>
                </c:pt>
                <c:pt idx="3">
                  <c:v>10.42</c:v>
                </c:pt>
                <c:pt idx="4">
                  <c:v>19.79</c:v>
                </c:pt>
              </c:numCache>
            </c:numRef>
          </c:val>
          <c:extLst>
            <c:ext xmlns:c16="http://schemas.microsoft.com/office/drawing/2014/chart" uri="{C3380CC4-5D6E-409C-BE32-E72D297353CC}">
              <c16:uniqueId val="{00000000-0B43-4F67-B6B4-3E17F89A29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60.16</c:v>
                </c:pt>
                <c:pt idx="1">
                  <c:v>54.3</c:v>
                </c:pt>
                <c:pt idx="2">
                  <c:v>57.92</c:v>
                </c:pt>
                <c:pt idx="3">
                  <c:v>63.17</c:v>
                </c:pt>
                <c:pt idx="4">
                  <c:v>69.150000000000006</c:v>
                </c:pt>
              </c:numCache>
            </c:numRef>
          </c:val>
          <c:smooth val="0"/>
          <c:extLst>
            <c:ext xmlns:c16="http://schemas.microsoft.com/office/drawing/2014/chart" uri="{C3380CC4-5D6E-409C-BE32-E72D297353CC}">
              <c16:uniqueId val="{00000001-0B43-4F67-B6B4-3E17F89A29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1285.47</c:v>
                </c:pt>
                <c:pt idx="1">
                  <c:v>1201.81</c:v>
                </c:pt>
                <c:pt idx="2">
                  <c:v>1154.8399999999999</c:v>
                </c:pt>
                <c:pt idx="3">
                  <c:v>1195.52</c:v>
                </c:pt>
                <c:pt idx="4">
                  <c:v>1038.23</c:v>
                </c:pt>
              </c:numCache>
            </c:numRef>
          </c:val>
          <c:extLst>
            <c:ext xmlns:c16="http://schemas.microsoft.com/office/drawing/2014/chart" uri="{C3380CC4-5D6E-409C-BE32-E72D297353CC}">
              <c16:uniqueId val="{00000000-1B0A-42B2-AD8C-D4FC8CCFC3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917.44</c:v>
                </c:pt>
                <c:pt idx="1">
                  <c:v>856.88</c:v>
                </c:pt>
                <c:pt idx="2">
                  <c:v>799.49</c:v>
                </c:pt>
                <c:pt idx="3">
                  <c:v>863.92</c:v>
                </c:pt>
                <c:pt idx="4">
                  <c:v>793.41</c:v>
                </c:pt>
              </c:numCache>
            </c:numRef>
          </c:val>
          <c:smooth val="0"/>
          <c:extLst>
            <c:ext xmlns:c16="http://schemas.microsoft.com/office/drawing/2014/chart" uri="{C3380CC4-5D6E-409C-BE32-E72D297353CC}">
              <c16:uniqueId val="{00000001-1B0A-42B2-AD8C-D4FC8CCFC3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87.79</c:v>
                </c:pt>
                <c:pt idx="1">
                  <c:v>87.41</c:v>
                </c:pt>
                <c:pt idx="2">
                  <c:v>87.5</c:v>
                </c:pt>
                <c:pt idx="3">
                  <c:v>88.08</c:v>
                </c:pt>
                <c:pt idx="4">
                  <c:v>86.78</c:v>
                </c:pt>
              </c:numCache>
            </c:numRef>
          </c:val>
          <c:extLst>
            <c:ext xmlns:c16="http://schemas.microsoft.com/office/drawing/2014/chart" uri="{C3380CC4-5D6E-409C-BE32-E72D297353CC}">
              <c16:uniqueId val="{00000000-7D1D-4865-8931-3779D59444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85.34</c:v>
                </c:pt>
                <c:pt idx="1">
                  <c:v>89.01</c:v>
                </c:pt>
                <c:pt idx="2">
                  <c:v>89.09</c:v>
                </c:pt>
                <c:pt idx="3">
                  <c:v>87.28</c:v>
                </c:pt>
                <c:pt idx="4">
                  <c:v>84.86</c:v>
                </c:pt>
              </c:numCache>
            </c:numRef>
          </c:val>
          <c:smooth val="0"/>
          <c:extLst>
            <c:ext xmlns:c16="http://schemas.microsoft.com/office/drawing/2014/chart" uri="{C3380CC4-5D6E-409C-BE32-E72D297353CC}">
              <c16:uniqueId val="{00000001-7D1D-4865-8931-3779D59444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150.43</c:v>
                </c:pt>
                <c:pt idx="2">
                  <c:v>150</c:v>
                </c:pt>
                <c:pt idx="3">
                  <c:v>150</c:v>
                </c:pt>
                <c:pt idx="4">
                  <c:v>152.43</c:v>
                </c:pt>
              </c:numCache>
            </c:numRef>
          </c:val>
          <c:extLst>
            <c:ext xmlns:c16="http://schemas.microsoft.com/office/drawing/2014/chart" uri="{C3380CC4-5D6E-409C-BE32-E72D297353CC}">
              <c16:uniqueId val="{00000000-76C7-450B-BB1B-5C695B19FE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149.27000000000001</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76C7-450B-BB1B-5C695B19FE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J74" sqref="BJ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奈良県　田原本町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54">
        <f>データ!S6</f>
        <v>31570</v>
      </c>
      <c r="AM8" s="54"/>
      <c r="AN8" s="54"/>
      <c r="AO8" s="54"/>
      <c r="AP8" s="54"/>
      <c r="AQ8" s="54"/>
      <c r="AR8" s="54"/>
      <c r="AS8" s="54"/>
      <c r="AT8" s="53">
        <f>データ!T6</f>
        <v>21.09</v>
      </c>
      <c r="AU8" s="53"/>
      <c r="AV8" s="53"/>
      <c r="AW8" s="53"/>
      <c r="AX8" s="53"/>
      <c r="AY8" s="53"/>
      <c r="AZ8" s="53"/>
      <c r="BA8" s="53"/>
      <c r="BB8" s="53">
        <f>データ!U6</f>
        <v>1496.92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55</v>
      </c>
      <c r="J10" s="53"/>
      <c r="K10" s="53"/>
      <c r="L10" s="53"/>
      <c r="M10" s="53"/>
      <c r="N10" s="53"/>
      <c r="O10" s="53"/>
      <c r="P10" s="53">
        <f>データ!P6</f>
        <v>80.84</v>
      </c>
      <c r="Q10" s="53"/>
      <c r="R10" s="53"/>
      <c r="S10" s="53"/>
      <c r="T10" s="53"/>
      <c r="U10" s="53"/>
      <c r="V10" s="53"/>
      <c r="W10" s="53">
        <f>データ!Q6</f>
        <v>86</v>
      </c>
      <c r="X10" s="53"/>
      <c r="Y10" s="53"/>
      <c r="Z10" s="53"/>
      <c r="AA10" s="53"/>
      <c r="AB10" s="53"/>
      <c r="AC10" s="53"/>
      <c r="AD10" s="54">
        <f>データ!R6</f>
        <v>2690</v>
      </c>
      <c r="AE10" s="54"/>
      <c r="AF10" s="54"/>
      <c r="AG10" s="54"/>
      <c r="AH10" s="54"/>
      <c r="AI10" s="54"/>
      <c r="AJ10" s="54"/>
      <c r="AK10" s="2"/>
      <c r="AL10" s="54">
        <f>データ!V6</f>
        <v>25436</v>
      </c>
      <c r="AM10" s="54"/>
      <c r="AN10" s="54"/>
      <c r="AO10" s="54"/>
      <c r="AP10" s="54"/>
      <c r="AQ10" s="54"/>
      <c r="AR10" s="54"/>
      <c r="AS10" s="54"/>
      <c r="AT10" s="53">
        <f>データ!W6</f>
        <v>4.6500000000000004</v>
      </c>
      <c r="AU10" s="53"/>
      <c r="AV10" s="53"/>
      <c r="AW10" s="53"/>
      <c r="AX10" s="53"/>
      <c r="AY10" s="53"/>
      <c r="AZ10" s="53"/>
      <c r="BA10" s="53"/>
      <c r="BB10" s="53">
        <f>データ!X6</f>
        <v>5470.11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T3vfkUXp61T3+suAfc6HD5f3yflvs9smuWvFa3DuHqPiK9Tnnvyh73hC6CU602onSesfcaji+P2+yFC0UIDtQ==" saltValue="MbMePSTgXcQM1LeU368R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293636</v>
      </c>
      <c r="D6" s="19">
        <f t="shared" si="3"/>
        <v>46</v>
      </c>
      <c r="E6" s="19">
        <f t="shared" si="3"/>
        <v>17</v>
      </c>
      <c r="F6" s="19">
        <f t="shared" si="3"/>
        <v>1</v>
      </c>
      <c r="G6" s="19">
        <f t="shared" si="3"/>
        <v>0</v>
      </c>
      <c r="H6" s="19" t="str">
        <f t="shared" si="3"/>
        <v>奈良県　田原本町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55</v>
      </c>
      <c r="P6" s="20">
        <f t="shared" si="3"/>
        <v>80.84</v>
      </c>
      <c r="Q6" s="20">
        <f t="shared" si="3"/>
        <v>86</v>
      </c>
      <c r="R6" s="20">
        <f t="shared" si="3"/>
        <v>2690</v>
      </c>
      <c r="S6" s="20">
        <f t="shared" si="3"/>
        <v>31570</v>
      </c>
      <c r="T6" s="20">
        <f t="shared" si="3"/>
        <v>21.09</v>
      </c>
      <c r="U6" s="20">
        <f t="shared" si="3"/>
        <v>1496.92</v>
      </c>
      <c r="V6" s="20">
        <f t="shared" si="3"/>
        <v>25436</v>
      </c>
      <c r="W6" s="20">
        <f t="shared" si="3"/>
        <v>4.6500000000000004</v>
      </c>
      <c r="X6" s="20">
        <f t="shared" si="3"/>
        <v>5470.11</v>
      </c>
      <c r="Y6" s="21">
        <f>IF(Y7="",NA(),Y7)</f>
        <v>103.61</v>
      </c>
      <c r="Z6" s="21">
        <f t="shared" ref="Z6:AH6" si="4">IF(Z7="",NA(),Z7)</f>
        <v>102.92</v>
      </c>
      <c r="AA6" s="21">
        <f t="shared" si="4"/>
        <v>103.94</v>
      </c>
      <c r="AB6" s="21">
        <f t="shared" si="4"/>
        <v>102.62</v>
      </c>
      <c r="AC6" s="21">
        <f t="shared" si="4"/>
        <v>102.77</v>
      </c>
      <c r="AD6" s="21">
        <f t="shared" si="4"/>
        <v>101.51</v>
      </c>
      <c r="AE6" s="21">
        <f t="shared" si="4"/>
        <v>103.78</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37.86</v>
      </c>
      <c r="AP6" s="21">
        <f t="shared" si="5"/>
        <v>19.829999999999998</v>
      </c>
      <c r="AQ6" s="21">
        <f t="shared" si="5"/>
        <v>21.3</v>
      </c>
      <c r="AR6" s="21">
        <f t="shared" si="5"/>
        <v>39.799999999999997</v>
      </c>
      <c r="AS6" s="21">
        <f t="shared" si="5"/>
        <v>20.04</v>
      </c>
      <c r="AT6" s="20" t="str">
        <f>IF(AT7="","",IF(AT7="-","【-】","【"&amp;SUBSTITUTE(TEXT(AT7,"#,##0.00"),"-","△")&amp;"】"))</f>
        <v>【3.03】</v>
      </c>
      <c r="AU6" s="21">
        <f>IF(AU7="",NA(),AU7)</f>
        <v>8.6999999999999993</v>
      </c>
      <c r="AV6" s="21">
        <f t="shared" ref="AV6:BD6" si="6">IF(AV7="",NA(),AV7)</f>
        <v>9.39</v>
      </c>
      <c r="AW6" s="21">
        <f t="shared" si="6"/>
        <v>9.7100000000000009</v>
      </c>
      <c r="AX6" s="21">
        <f t="shared" si="6"/>
        <v>10.42</v>
      </c>
      <c r="AY6" s="21">
        <f t="shared" si="6"/>
        <v>19.79</v>
      </c>
      <c r="AZ6" s="21">
        <f t="shared" si="6"/>
        <v>60.16</v>
      </c>
      <c r="BA6" s="21">
        <f t="shared" si="6"/>
        <v>54.3</v>
      </c>
      <c r="BB6" s="21">
        <f t="shared" si="6"/>
        <v>57.92</v>
      </c>
      <c r="BC6" s="21">
        <f t="shared" si="6"/>
        <v>63.17</v>
      </c>
      <c r="BD6" s="21">
        <f t="shared" si="6"/>
        <v>69.150000000000006</v>
      </c>
      <c r="BE6" s="20" t="str">
        <f>IF(BE7="","",IF(BE7="-","【-】","【"&amp;SUBSTITUTE(TEXT(BE7,"#,##0.00"),"-","△")&amp;"】"))</f>
        <v>【78.43】</v>
      </c>
      <c r="BF6" s="21">
        <f>IF(BF7="",NA(),BF7)</f>
        <v>1285.47</v>
      </c>
      <c r="BG6" s="21">
        <f t="shared" ref="BG6:BO6" si="7">IF(BG7="",NA(),BG7)</f>
        <v>1201.81</v>
      </c>
      <c r="BH6" s="21">
        <f t="shared" si="7"/>
        <v>1154.8399999999999</v>
      </c>
      <c r="BI6" s="21">
        <f t="shared" si="7"/>
        <v>1195.52</v>
      </c>
      <c r="BJ6" s="21">
        <f t="shared" si="7"/>
        <v>1038.23</v>
      </c>
      <c r="BK6" s="21">
        <f t="shared" si="7"/>
        <v>917.44</v>
      </c>
      <c r="BL6" s="21">
        <f t="shared" si="7"/>
        <v>856.88</v>
      </c>
      <c r="BM6" s="21">
        <f t="shared" si="7"/>
        <v>799.49</v>
      </c>
      <c r="BN6" s="21">
        <f t="shared" si="7"/>
        <v>863.92</v>
      </c>
      <c r="BO6" s="21">
        <f t="shared" si="7"/>
        <v>793.41</v>
      </c>
      <c r="BP6" s="20" t="str">
        <f>IF(BP7="","",IF(BP7="-","【-】","【"&amp;SUBSTITUTE(TEXT(BP7,"#,##0.00"),"-","△")&amp;"】"))</f>
        <v>【630.82】</v>
      </c>
      <c r="BQ6" s="21">
        <f>IF(BQ7="",NA(),BQ7)</f>
        <v>87.79</v>
      </c>
      <c r="BR6" s="21">
        <f t="shared" ref="BR6:BZ6" si="8">IF(BR7="",NA(),BR7)</f>
        <v>87.41</v>
      </c>
      <c r="BS6" s="21">
        <f t="shared" si="8"/>
        <v>87.5</v>
      </c>
      <c r="BT6" s="21">
        <f t="shared" si="8"/>
        <v>88.08</v>
      </c>
      <c r="BU6" s="21">
        <f t="shared" si="8"/>
        <v>86.78</v>
      </c>
      <c r="BV6" s="21">
        <f t="shared" si="8"/>
        <v>85.34</v>
      </c>
      <c r="BW6" s="21">
        <f t="shared" si="8"/>
        <v>89.01</v>
      </c>
      <c r="BX6" s="21">
        <f t="shared" si="8"/>
        <v>89.09</v>
      </c>
      <c r="BY6" s="21">
        <f t="shared" si="8"/>
        <v>87.28</v>
      </c>
      <c r="BZ6" s="21">
        <f t="shared" si="8"/>
        <v>84.86</v>
      </c>
      <c r="CA6" s="20" t="str">
        <f>IF(CA7="","",IF(CA7="-","【-】","【"&amp;SUBSTITUTE(TEXT(CA7,"#,##0.00"),"-","△")&amp;"】"))</f>
        <v>【97.81】</v>
      </c>
      <c r="CB6" s="21">
        <f>IF(CB7="",NA(),CB7)</f>
        <v>150</v>
      </c>
      <c r="CC6" s="21">
        <f t="shared" ref="CC6:CK6" si="9">IF(CC7="",NA(),CC7)</f>
        <v>150.43</v>
      </c>
      <c r="CD6" s="21">
        <f t="shared" si="9"/>
        <v>150</v>
      </c>
      <c r="CE6" s="21">
        <f t="shared" si="9"/>
        <v>150</v>
      </c>
      <c r="CF6" s="21">
        <f t="shared" si="9"/>
        <v>152.43</v>
      </c>
      <c r="CG6" s="21">
        <f t="shared" si="9"/>
        <v>149.27000000000001</v>
      </c>
      <c r="CH6" s="21">
        <f t="shared" si="9"/>
        <v>147.08000000000001</v>
      </c>
      <c r="CI6" s="21">
        <f t="shared" si="9"/>
        <v>142.76</v>
      </c>
      <c r="CJ6" s="21">
        <f t="shared" si="9"/>
        <v>145.58000000000001</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55.73</v>
      </c>
      <c r="CS6" s="21">
        <f t="shared" si="10"/>
        <v>58.12</v>
      </c>
      <c r="CT6" s="21">
        <f t="shared" si="10"/>
        <v>58.14</v>
      </c>
      <c r="CU6" s="21">
        <f t="shared" si="10"/>
        <v>58.55</v>
      </c>
      <c r="CV6" s="21">
        <f t="shared" si="10"/>
        <v>59.45</v>
      </c>
      <c r="CW6" s="20" t="str">
        <f>IF(CW7="","",IF(CW7="-","【-】","【"&amp;SUBSTITUTE(TEXT(CW7,"#,##0.00"),"-","△")&amp;"】"))</f>
        <v>【58.94】</v>
      </c>
      <c r="CX6" s="21">
        <f>IF(CX7="",NA(),CX7)</f>
        <v>98.87</v>
      </c>
      <c r="CY6" s="21">
        <f t="shared" ref="CY6:DG6" si="11">IF(CY7="",NA(),CY7)</f>
        <v>90.27</v>
      </c>
      <c r="CZ6" s="21">
        <f t="shared" si="11"/>
        <v>93.81</v>
      </c>
      <c r="DA6" s="21">
        <f t="shared" si="11"/>
        <v>94.15</v>
      </c>
      <c r="DB6" s="21">
        <f t="shared" si="11"/>
        <v>94.68</v>
      </c>
      <c r="DC6" s="21">
        <f t="shared" si="11"/>
        <v>92.45</v>
      </c>
      <c r="DD6" s="21">
        <f t="shared" si="11"/>
        <v>92.55</v>
      </c>
      <c r="DE6" s="21">
        <f t="shared" si="11"/>
        <v>92.44</v>
      </c>
      <c r="DF6" s="21">
        <f t="shared" si="11"/>
        <v>91.97</v>
      </c>
      <c r="DG6" s="21">
        <f t="shared" si="11"/>
        <v>91.93</v>
      </c>
      <c r="DH6" s="20" t="str">
        <f>IF(DH7="","",IF(DH7="-","【-】","【"&amp;SUBSTITUTE(TEXT(DH7,"#,##0.00"),"-","△")&amp;"】"))</f>
        <v>【95.91】</v>
      </c>
      <c r="DI6" s="21">
        <f>IF(DI7="",NA(),DI7)</f>
        <v>39.229999999999997</v>
      </c>
      <c r="DJ6" s="21">
        <f t="shared" ref="DJ6:DR6" si="12">IF(DJ7="",NA(),DJ7)</f>
        <v>40.85</v>
      </c>
      <c r="DK6" s="21">
        <f t="shared" si="12"/>
        <v>42.57</v>
      </c>
      <c r="DL6" s="21">
        <f t="shared" si="12"/>
        <v>44.24</v>
      </c>
      <c r="DM6" s="21">
        <f t="shared" si="12"/>
        <v>45.96</v>
      </c>
      <c r="DN6" s="21">
        <f t="shared" si="12"/>
        <v>16.37</v>
      </c>
      <c r="DO6" s="21">
        <f t="shared" si="12"/>
        <v>18.829999999999998</v>
      </c>
      <c r="DP6" s="21">
        <f t="shared" si="12"/>
        <v>23.14</v>
      </c>
      <c r="DQ6" s="21">
        <f t="shared" si="12"/>
        <v>23.95</v>
      </c>
      <c r="DR6" s="21">
        <f t="shared" si="12"/>
        <v>25.32</v>
      </c>
      <c r="DS6" s="20" t="str">
        <f>IF(DS7="","",IF(DS7="-","【-】","【"&amp;SUBSTITUTE(TEXT(DS7,"#,##0.00"),"-","△")&amp;"】"))</f>
        <v>【41.09】</v>
      </c>
      <c r="DT6" s="20">
        <f>IF(DT7="",NA(),DT7)</f>
        <v>0</v>
      </c>
      <c r="DU6" s="20">
        <f t="shared" ref="DU6:EC6" si="13">IF(DU7="",NA(),DU7)</f>
        <v>0</v>
      </c>
      <c r="DV6" s="20">
        <f t="shared" si="13"/>
        <v>0</v>
      </c>
      <c r="DW6" s="20">
        <f t="shared" si="13"/>
        <v>0</v>
      </c>
      <c r="DX6" s="20">
        <f t="shared" si="13"/>
        <v>0</v>
      </c>
      <c r="DY6" s="21">
        <f t="shared" si="13"/>
        <v>0.98</v>
      </c>
      <c r="DZ6" s="21">
        <f t="shared" si="13"/>
        <v>0.56999999999999995</v>
      </c>
      <c r="EA6" s="21">
        <f t="shared" si="13"/>
        <v>0.55000000000000004</v>
      </c>
      <c r="EB6" s="21">
        <f t="shared" si="13"/>
        <v>0.78</v>
      </c>
      <c r="EC6" s="21">
        <f t="shared" si="13"/>
        <v>0.91</v>
      </c>
      <c r="ED6" s="20" t="str">
        <f>IF(ED7="","",IF(ED7="-","【-】","【"&amp;SUBSTITUTE(TEXT(ED7,"#,##0.00"),"-","△")&amp;"】"))</f>
        <v>【8.68】</v>
      </c>
      <c r="EE6" s="20">
        <f>IF(EE7="",NA(),EE7)</f>
        <v>0</v>
      </c>
      <c r="EF6" s="20">
        <f t="shared" ref="EF6:EN6" si="14">IF(EF7="",NA(),EF7)</f>
        <v>0</v>
      </c>
      <c r="EG6" s="20">
        <f t="shared" si="14"/>
        <v>0</v>
      </c>
      <c r="EH6" s="20">
        <f t="shared" si="14"/>
        <v>0</v>
      </c>
      <c r="EI6" s="20">
        <f t="shared" si="14"/>
        <v>0</v>
      </c>
      <c r="EJ6" s="21">
        <f t="shared" si="14"/>
        <v>0.13</v>
      </c>
      <c r="EK6" s="21">
        <f t="shared" si="14"/>
        <v>0.19</v>
      </c>
      <c r="EL6" s="21">
        <f t="shared" si="14"/>
        <v>0.15</v>
      </c>
      <c r="EM6" s="21">
        <f t="shared" si="14"/>
        <v>0.12</v>
      </c>
      <c r="EN6" s="21">
        <f t="shared" si="14"/>
        <v>0.18</v>
      </c>
      <c r="EO6" s="20" t="str">
        <f>IF(EO7="","",IF(EO7="-","【-】","【"&amp;SUBSTITUTE(TEXT(EO7,"#,##0.00"),"-","△")&amp;"】"))</f>
        <v>【0.22】</v>
      </c>
    </row>
    <row r="7" spans="1:148" s="22" customFormat="1" x14ac:dyDescent="0.15">
      <c r="A7" s="14"/>
      <c r="B7" s="23">
        <v>2023</v>
      </c>
      <c r="C7" s="23">
        <v>293636</v>
      </c>
      <c r="D7" s="23">
        <v>46</v>
      </c>
      <c r="E7" s="23">
        <v>17</v>
      </c>
      <c r="F7" s="23">
        <v>1</v>
      </c>
      <c r="G7" s="23">
        <v>0</v>
      </c>
      <c r="H7" s="23" t="s">
        <v>96</v>
      </c>
      <c r="I7" s="23" t="s">
        <v>97</v>
      </c>
      <c r="J7" s="23" t="s">
        <v>98</v>
      </c>
      <c r="K7" s="23" t="s">
        <v>99</v>
      </c>
      <c r="L7" s="23" t="s">
        <v>100</v>
      </c>
      <c r="M7" s="23" t="s">
        <v>101</v>
      </c>
      <c r="N7" s="24" t="s">
        <v>102</v>
      </c>
      <c r="O7" s="24">
        <v>55</v>
      </c>
      <c r="P7" s="24">
        <v>80.84</v>
      </c>
      <c r="Q7" s="24">
        <v>86</v>
      </c>
      <c r="R7" s="24">
        <v>2690</v>
      </c>
      <c r="S7" s="24">
        <v>31570</v>
      </c>
      <c r="T7" s="24">
        <v>21.09</v>
      </c>
      <c r="U7" s="24">
        <v>1496.92</v>
      </c>
      <c r="V7" s="24">
        <v>25436</v>
      </c>
      <c r="W7" s="24">
        <v>4.6500000000000004</v>
      </c>
      <c r="X7" s="24">
        <v>5470.11</v>
      </c>
      <c r="Y7" s="24">
        <v>103.61</v>
      </c>
      <c r="Z7" s="24">
        <v>102.92</v>
      </c>
      <c r="AA7" s="24">
        <v>103.94</v>
      </c>
      <c r="AB7" s="24">
        <v>102.62</v>
      </c>
      <c r="AC7" s="24">
        <v>102.77</v>
      </c>
      <c r="AD7" s="24">
        <v>101.51</v>
      </c>
      <c r="AE7" s="24">
        <v>103.78</v>
      </c>
      <c r="AF7" s="24">
        <v>103.57</v>
      </c>
      <c r="AG7" s="24">
        <v>102.34</v>
      </c>
      <c r="AH7" s="24">
        <v>104.17</v>
      </c>
      <c r="AI7" s="24">
        <v>105.91</v>
      </c>
      <c r="AJ7" s="24">
        <v>0</v>
      </c>
      <c r="AK7" s="24">
        <v>0</v>
      </c>
      <c r="AL7" s="24">
        <v>0</v>
      </c>
      <c r="AM7" s="24">
        <v>0</v>
      </c>
      <c r="AN7" s="24">
        <v>0</v>
      </c>
      <c r="AO7" s="24">
        <v>37.86</v>
      </c>
      <c r="AP7" s="24">
        <v>19.829999999999998</v>
      </c>
      <c r="AQ7" s="24">
        <v>21.3</v>
      </c>
      <c r="AR7" s="24">
        <v>39.799999999999997</v>
      </c>
      <c r="AS7" s="24">
        <v>20.04</v>
      </c>
      <c r="AT7" s="24">
        <v>3.03</v>
      </c>
      <c r="AU7" s="24">
        <v>8.6999999999999993</v>
      </c>
      <c r="AV7" s="24">
        <v>9.39</v>
      </c>
      <c r="AW7" s="24">
        <v>9.7100000000000009</v>
      </c>
      <c r="AX7" s="24">
        <v>10.42</v>
      </c>
      <c r="AY7" s="24">
        <v>19.79</v>
      </c>
      <c r="AZ7" s="24">
        <v>60.16</v>
      </c>
      <c r="BA7" s="24">
        <v>54.3</v>
      </c>
      <c r="BB7" s="24">
        <v>57.92</v>
      </c>
      <c r="BC7" s="24">
        <v>63.17</v>
      </c>
      <c r="BD7" s="24">
        <v>69.150000000000006</v>
      </c>
      <c r="BE7" s="24">
        <v>78.430000000000007</v>
      </c>
      <c r="BF7" s="24">
        <v>1285.47</v>
      </c>
      <c r="BG7" s="24">
        <v>1201.81</v>
      </c>
      <c r="BH7" s="24">
        <v>1154.8399999999999</v>
      </c>
      <c r="BI7" s="24">
        <v>1195.52</v>
      </c>
      <c r="BJ7" s="24">
        <v>1038.23</v>
      </c>
      <c r="BK7" s="24">
        <v>917.44</v>
      </c>
      <c r="BL7" s="24">
        <v>856.88</v>
      </c>
      <c r="BM7" s="24">
        <v>799.49</v>
      </c>
      <c r="BN7" s="24">
        <v>863.92</v>
      </c>
      <c r="BO7" s="24">
        <v>793.41</v>
      </c>
      <c r="BP7" s="24">
        <v>630.82000000000005</v>
      </c>
      <c r="BQ7" s="24">
        <v>87.79</v>
      </c>
      <c r="BR7" s="24">
        <v>87.41</v>
      </c>
      <c r="BS7" s="24">
        <v>87.5</v>
      </c>
      <c r="BT7" s="24">
        <v>88.08</v>
      </c>
      <c r="BU7" s="24">
        <v>86.78</v>
      </c>
      <c r="BV7" s="24">
        <v>85.34</v>
      </c>
      <c r="BW7" s="24">
        <v>89.01</v>
      </c>
      <c r="BX7" s="24">
        <v>89.09</v>
      </c>
      <c r="BY7" s="24">
        <v>87.28</v>
      </c>
      <c r="BZ7" s="24">
        <v>84.86</v>
      </c>
      <c r="CA7" s="24">
        <v>97.81</v>
      </c>
      <c r="CB7" s="24">
        <v>150</v>
      </c>
      <c r="CC7" s="24">
        <v>150.43</v>
      </c>
      <c r="CD7" s="24">
        <v>150</v>
      </c>
      <c r="CE7" s="24">
        <v>150</v>
      </c>
      <c r="CF7" s="24">
        <v>152.43</v>
      </c>
      <c r="CG7" s="24">
        <v>149.27000000000001</v>
      </c>
      <c r="CH7" s="24">
        <v>147.08000000000001</v>
      </c>
      <c r="CI7" s="24">
        <v>142.76</v>
      </c>
      <c r="CJ7" s="24">
        <v>145.58000000000001</v>
      </c>
      <c r="CK7" s="24">
        <v>147.69</v>
      </c>
      <c r="CL7" s="24">
        <v>138.75</v>
      </c>
      <c r="CM7" s="24" t="s">
        <v>102</v>
      </c>
      <c r="CN7" s="24" t="s">
        <v>102</v>
      </c>
      <c r="CO7" s="24" t="s">
        <v>102</v>
      </c>
      <c r="CP7" s="24" t="s">
        <v>102</v>
      </c>
      <c r="CQ7" s="24" t="s">
        <v>102</v>
      </c>
      <c r="CR7" s="24">
        <v>55.73</v>
      </c>
      <c r="CS7" s="24">
        <v>58.12</v>
      </c>
      <c r="CT7" s="24">
        <v>58.14</v>
      </c>
      <c r="CU7" s="24">
        <v>58.55</v>
      </c>
      <c r="CV7" s="24">
        <v>59.45</v>
      </c>
      <c r="CW7" s="24">
        <v>58.94</v>
      </c>
      <c r="CX7" s="24">
        <v>98.87</v>
      </c>
      <c r="CY7" s="24">
        <v>90.27</v>
      </c>
      <c r="CZ7" s="24">
        <v>93.81</v>
      </c>
      <c r="DA7" s="24">
        <v>94.15</v>
      </c>
      <c r="DB7" s="24">
        <v>94.68</v>
      </c>
      <c r="DC7" s="24">
        <v>92.45</v>
      </c>
      <c r="DD7" s="24">
        <v>92.55</v>
      </c>
      <c r="DE7" s="24">
        <v>92.44</v>
      </c>
      <c r="DF7" s="24">
        <v>91.97</v>
      </c>
      <c r="DG7" s="24">
        <v>91.93</v>
      </c>
      <c r="DH7" s="24">
        <v>95.91</v>
      </c>
      <c r="DI7" s="24">
        <v>39.229999999999997</v>
      </c>
      <c r="DJ7" s="24">
        <v>40.85</v>
      </c>
      <c r="DK7" s="24">
        <v>42.57</v>
      </c>
      <c r="DL7" s="24">
        <v>44.24</v>
      </c>
      <c r="DM7" s="24">
        <v>45.96</v>
      </c>
      <c r="DN7" s="24">
        <v>16.37</v>
      </c>
      <c r="DO7" s="24">
        <v>18.829999999999998</v>
      </c>
      <c r="DP7" s="24">
        <v>23.14</v>
      </c>
      <c r="DQ7" s="24">
        <v>23.95</v>
      </c>
      <c r="DR7" s="24">
        <v>25.32</v>
      </c>
      <c r="DS7" s="24">
        <v>41.09</v>
      </c>
      <c r="DT7" s="24">
        <v>0</v>
      </c>
      <c r="DU7" s="24">
        <v>0</v>
      </c>
      <c r="DV7" s="24">
        <v>0</v>
      </c>
      <c r="DW7" s="24">
        <v>0</v>
      </c>
      <c r="DX7" s="24">
        <v>0</v>
      </c>
      <c r="DY7" s="24">
        <v>0.98</v>
      </c>
      <c r="DZ7" s="24">
        <v>0.56999999999999995</v>
      </c>
      <c r="EA7" s="24">
        <v>0.55000000000000004</v>
      </c>
      <c r="EB7" s="24">
        <v>0.78</v>
      </c>
      <c r="EC7" s="24">
        <v>0.91</v>
      </c>
      <c r="ED7" s="24">
        <v>8.68</v>
      </c>
      <c r="EE7" s="24">
        <v>0</v>
      </c>
      <c r="EF7" s="24">
        <v>0</v>
      </c>
      <c r="EG7" s="24">
        <v>0</v>
      </c>
      <c r="EH7" s="24">
        <v>0</v>
      </c>
      <c r="EI7" s="24">
        <v>0</v>
      </c>
      <c r="EJ7" s="24">
        <v>0.13</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LG-0135</cp:lastModifiedBy>
  <dcterms:created xsi:type="dcterms:W3CDTF">2025-01-24T07:05:02Z</dcterms:created>
  <dcterms:modified xsi:type="dcterms:W3CDTF">2025-01-30T05:09:05Z</dcterms:modified>
  <cp:category/>
</cp:coreProperties>
</file>