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LG-0135\Desktop\"/>
    </mc:Choice>
  </mc:AlternateContent>
  <xr:revisionPtr revIDLastSave="0" documentId="8_{18428DC8-E1C9-40FA-80CB-0824441F0FE1}" xr6:coauthVersionLast="36" xr6:coauthVersionMax="36" xr10:uidLastSave="{00000000-0000-0000-0000-000000000000}"/>
  <workbookProtection workbookAlgorithmName="SHA-512" workbookHashValue="eL+vxJyg9w/ICXL9ZvsfaFXnGXOv3ojTPTNKgSAFUNhl//WOKtI4Jqd1UotBXoNn9onk14hQ1SlkMNxAmcYDnQ==" workbookSaltValue="1x3QNhMZHtQpo4OPVMHLI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B8" i="4"/>
  <c r="AT8" i="4"/>
  <c r="AD8" i="4"/>
  <c r="W8" i="4"/>
  <c r="P8" i="4"/>
  <c r="I8" i="4"/>
  <c r="B8" i="4"/>
  <c r="B6" i="4"/>
</calcChain>
</file>

<file path=xl/sharedStrings.xml><?xml version="1.0" encoding="utf-8"?>
<sst xmlns="http://schemas.openxmlformats.org/spreadsheetml/2006/main" count="257" uniqueCount="117">
  <si>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</si>
  <si>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</si>
  <si>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</si>
  <si>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</si>
  <si>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</si>
  <si>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</si>
  <si>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</si>
  <si>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</si>
  <si>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</si>
  <si>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</si>
  <si>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</si>
  <si>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</si>
  <si>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</si>
  <si>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</si>
  <si>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</si>
  <si>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</si>
  <si>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</si>
  <si>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</si>
  <si>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</si>
  <si>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</si>
  <si>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</si>
  <si>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</si>
  <si>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</si>
  <si>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</si>
  <si>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</si>
  <si>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</si>
  <si>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</si>
  <si>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</si>
  <si>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</si>
  <si>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</si>
  <si>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</si>
  <si>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</si>
  <si>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</si>
  <si>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</si>
  <si>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</si>
  <si>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</si>
  <si>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</si>
  <si>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</si>
  <si>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</si>
  <si>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</si>
  <si>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</si>
  <si>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</si>
  <si>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</si>
  <si>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</si>
  <si>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</si>
  <si>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</si>
  <si>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</si>
  <si>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</si>
  <si>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</si>
  <si>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</si>
  <si>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</si>
  <si>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</si>
  <si>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</si>
  <si>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</si>
  <si>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</si>
  <si>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</si>
  <si>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</si>
  <si>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</si>
  <si>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</si>
  <si>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</si>
  <si>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</si>
  <si>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</si>
  <si>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</si>
  <si>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</si>
  <si>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</si>
  <si>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</si>
  <si>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</si>
  <si>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</si>
  <si>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</si>
  <si>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</si>
  <si>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</si>
  <si>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</si>
  <si>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</si>
  <si>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</si>
  <si>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</si>
  <si>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</si>
  <si>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</si>
  <si>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</si>
  <si>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</si>
  <si>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</si>
  <si>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</si>
  <si>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</si>
  <si>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</si>
  <si>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</si>
  <si>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</si>
  <si>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</si>
  <si>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</si>
  <si>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</si>
  <si>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</si>
  <si>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</si>
  <si>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</si>
  <si>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</si>
  <si>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</si>
  <si>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</si>
  <si>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</si>
  <si>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</si>
  <si>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</si>
  <si>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</si>
  <si>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</si>
  <si>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</si>
  <si>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</si>
  <si>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</si>
  <si>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</si>
  <si>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</si>
  <si>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</si>
  <si>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</si>
  <si>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</si>
  <si>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</si>
  <si>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</si>
  <si>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</si>
  <si>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</si>
  <si>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</si>
  <si>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</si>
  <si>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</si>
  <si>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毎年上昇しており、②管渠老朽化率はいまだ0％であるが、一部の管渠では法定耐用年数に近づいているものもあることから、計画的な更新、整備が必要になるものと考えている。③管渠改善率はいずれも0％であるが今後、平成28年度に策定したストックマネジメント計画に基づき計画的・効率的な更新、改築等の整備を進めていかなければならないと考えている。</t>
    <phoneticPr fontId="4"/>
  </si>
  <si>
    <t>本町の下水道事業は、住民の生活環境の改善及び公共用水域の水質保全に資するため昭和50年から計画的に整備をすすめてきた。今後は、ストックマネジメント計画に基づき施設更新を実施していくことが必要である。            しかしながら人口減少等により使用料収入は減少傾向であると見込まれることから中期経営計画である経営戦略を基本に状況の変化にも対応し経費の節減を図りつつ、更新投資等を着実に実施することにより持続可能で安定的な経営に努める。</t>
    <phoneticPr fontId="4"/>
  </si>
  <si>
    <t>田原本町下水道事業は、平成30年度より地方公営企業法を一部適用したことにより、各項目の数値についても平成30年度からとなっている。
①経常収支比率
経常収支比率は100％以上を示しているものの総収益に占める一般会計補助の割合が多い状況であるため更なる経営努力が必要である。
②累積欠損金比率
累積欠損金比率は、0％となっており、現在の経営状況は安定している。
③流動比率
企業債の償還額が多額であり、償還に充てる財源を一般会計からの繰入れに依存している。　　
④企業債残高対事業規模比率
グラフは横ばいであるが、管渠等の整備は概ね完了しているため、今後は減少していくと想定される。
⑤経費回収率
経費回収率は、100％を下回っている状況であるため使用料の徴収強化や将来的には使用料の見直しも視野に入れ、使用料収入の改善を図る必要がある。
⑥汚水処理原価
汚水処理原価は平均値と比べ低いため、今後も維持管理費の縮減に努め、効率化を図る。
⑦施設利用率　　                                  　本町では処理場を保有していないため、当該数値無し。
⑧水洗化率
水洗化率は、公共下水道・特定環境保全公共下水道ともあわせて算定方法の見直しにより数値の変動あるが、水質保全という観点からも、100％を達成できるよう引き続き努力していく。</t>
    <rPh sb="310" eb="312">
      <t>シタマワ</t>
    </rPh>
    <rPh sb="388" eb="389">
      <t>クラ</t>
    </rPh>
    <rPh sb="390" eb="391">
      <t>ヒク</t>
    </rPh>
    <rPh sb="395" eb="397">
      <t>コンゴ</t>
    </rPh>
    <rPh sb="398" eb="400">
      <t>イジ</t>
    </rPh>
    <rPh sb="400" eb="403">
      <t>カンリヒ</t>
    </rPh>
    <rPh sb="404" eb="406">
      <t>シュクゲン</t>
    </rPh>
    <rPh sb="407" eb="408">
      <t>ツト</t>
    </rPh>
    <rPh sb="410" eb="413">
      <t>コウリツカ</t>
    </rPh>
    <rPh sb="414" eb="41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</si>
</sst>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4DE-4AF1-B64E-6449385671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0.04</c:v>
                </c:pt>
                <c:pt idx="3">
                  <c:v>0.06</c:v>
                </c:pt>
                <c:pt idx="4">
                  <c:v>0.27</c:v>
                </c:pt>
              </c:numCache>
            </c:numRef>
          </c:val>
          <c:smooth val="0"/>
          <c:extLst>
            <c:ext xmlns:c16="http://schemas.microsoft.com/office/drawing/2014/chart" uri="{C3380CC4-5D6E-409C-BE32-E72D297353CC}">
              <c16:uniqueId val="{00000001-64DE-4AF1-B64E-6449385671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B4-4960-BD7C-1B305A5B7E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46.17</c:v>
                </c:pt>
                <c:pt idx="2">
                  <c:v>45.68</c:v>
                </c:pt>
                <c:pt idx="3">
                  <c:v>45.87</c:v>
                </c:pt>
                <c:pt idx="4">
                  <c:v>44.24</c:v>
                </c:pt>
              </c:numCache>
            </c:numRef>
          </c:val>
          <c:smooth val="0"/>
          <c:extLst>
            <c:ext xmlns:c16="http://schemas.microsoft.com/office/drawing/2014/chart" uri="{C3380CC4-5D6E-409C-BE32-E72D297353CC}">
              <c16:uniqueId val="{00000001-CEB4-4960-BD7C-1B305A5B7E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80.28</c:v>
                </c:pt>
                <c:pt idx="2">
                  <c:v>82.73</c:v>
                </c:pt>
                <c:pt idx="3">
                  <c:v>90.27</c:v>
                </c:pt>
                <c:pt idx="4">
                  <c:v>81.510000000000005</c:v>
                </c:pt>
              </c:numCache>
            </c:numRef>
          </c:val>
          <c:extLst>
            <c:ext xmlns:c16="http://schemas.microsoft.com/office/drawing/2014/chart" uri="{C3380CC4-5D6E-409C-BE32-E72D297353CC}">
              <c16:uniqueId val="{00000000-4747-4AF4-B144-B00F096571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87.84</c:v>
                </c:pt>
                <c:pt idx="2">
                  <c:v>87.96</c:v>
                </c:pt>
                <c:pt idx="3">
                  <c:v>87.65</c:v>
                </c:pt>
                <c:pt idx="4">
                  <c:v>88.15</c:v>
                </c:pt>
              </c:numCache>
            </c:numRef>
          </c:val>
          <c:smooth val="0"/>
          <c:extLst>
            <c:ext xmlns:c16="http://schemas.microsoft.com/office/drawing/2014/chart" uri="{C3380CC4-5D6E-409C-BE32-E72D297353CC}">
              <c16:uniqueId val="{00000001-4747-4AF4-B144-B00F096571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104.42</c:v>
                </c:pt>
                <c:pt idx="2">
                  <c:v>100.41</c:v>
                </c:pt>
                <c:pt idx="3">
                  <c:v>98.2</c:v>
                </c:pt>
                <c:pt idx="4">
                  <c:v>100.25</c:v>
                </c:pt>
              </c:numCache>
            </c:numRef>
          </c:val>
          <c:extLst>
            <c:ext xmlns:c16="http://schemas.microsoft.com/office/drawing/2014/chart" uri="{C3380CC4-5D6E-409C-BE32-E72D297353CC}">
              <c16:uniqueId val="{00000000-9D5C-4C7B-8648-1C5FAB6917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102.95</c:v>
                </c:pt>
                <c:pt idx="2">
                  <c:v>103.34</c:v>
                </c:pt>
                <c:pt idx="3">
                  <c:v>102.7</c:v>
                </c:pt>
                <c:pt idx="4">
                  <c:v>104.11</c:v>
                </c:pt>
              </c:numCache>
            </c:numRef>
          </c:val>
          <c:smooth val="0"/>
          <c:extLst>
            <c:ext xmlns:c16="http://schemas.microsoft.com/office/drawing/2014/chart" uri="{C3380CC4-5D6E-409C-BE32-E72D297353CC}">
              <c16:uniqueId val="{00000001-9D5C-4C7B-8648-1C5FAB6917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26.92</c:v>
                </c:pt>
                <c:pt idx="2">
                  <c:v>28.76</c:v>
                </c:pt>
                <c:pt idx="3">
                  <c:v>30.43</c:v>
                </c:pt>
                <c:pt idx="4">
                  <c:v>32.18</c:v>
                </c:pt>
              </c:numCache>
            </c:numRef>
          </c:val>
          <c:extLst>
            <c:ext xmlns:c16="http://schemas.microsoft.com/office/drawing/2014/chart" uri="{C3380CC4-5D6E-409C-BE32-E72D297353CC}">
              <c16:uniqueId val="{00000000-98F9-4C2A-BEC7-9BBEFE8990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26.56</c:v>
                </c:pt>
                <c:pt idx="2">
                  <c:v>27.82</c:v>
                </c:pt>
                <c:pt idx="3">
                  <c:v>29.24</c:v>
                </c:pt>
                <c:pt idx="4">
                  <c:v>31.73</c:v>
                </c:pt>
              </c:numCache>
            </c:numRef>
          </c:val>
          <c:smooth val="0"/>
          <c:extLst>
            <c:ext xmlns:c16="http://schemas.microsoft.com/office/drawing/2014/chart" uri="{C3380CC4-5D6E-409C-BE32-E72D297353CC}">
              <c16:uniqueId val="{00000001-98F9-4C2A-BEC7-9BBEFE8990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B3E-468B-B590-ADF7D2AACD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B3E-468B-B590-ADF7D2AACD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21F-4C74-A5A3-7A17D0CF1A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27.02</c:v>
                </c:pt>
                <c:pt idx="2">
                  <c:v>29.74</c:v>
                </c:pt>
                <c:pt idx="3">
                  <c:v>48.2</c:v>
                </c:pt>
                <c:pt idx="4">
                  <c:v>46.91</c:v>
                </c:pt>
              </c:numCache>
            </c:numRef>
          </c:val>
          <c:smooth val="0"/>
          <c:extLst>
            <c:ext xmlns:c16="http://schemas.microsoft.com/office/drawing/2014/chart" uri="{C3380CC4-5D6E-409C-BE32-E72D297353CC}">
              <c16:uniqueId val="{00000001-C21F-4C74-A5A3-7A17D0CF1A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36.520000000000003</c:v>
                </c:pt>
                <c:pt idx="2">
                  <c:v>41.18</c:v>
                </c:pt>
                <c:pt idx="3">
                  <c:v>35.590000000000003</c:v>
                </c:pt>
                <c:pt idx="4">
                  <c:v>44.59</c:v>
                </c:pt>
              </c:numCache>
            </c:numRef>
          </c:val>
          <c:extLst>
            <c:ext xmlns:c16="http://schemas.microsoft.com/office/drawing/2014/chart" uri="{C3380CC4-5D6E-409C-BE32-E72D297353CC}">
              <c16:uniqueId val="{00000000-8D34-4420-85E3-42BD2EFCEC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60.67</c:v>
                </c:pt>
                <c:pt idx="2">
                  <c:v>53.44</c:v>
                </c:pt>
                <c:pt idx="3">
                  <c:v>46.85</c:v>
                </c:pt>
                <c:pt idx="4">
                  <c:v>44.35</c:v>
                </c:pt>
              </c:numCache>
            </c:numRef>
          </c:val>
          <c:smooth val="0"/>
          <c:extLst>
            <c:ext xmlns:c16="http://schemas.microsoft.com/office/drawing/2014/chart" uri="{C3380CC4-5D6E-409C-BE32-E72D297353CC}">
              <c16:uniqueId val="{00000001-8D34-4420-85E3-42BD2EFCEC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1636.45</c:v>
                </c:pt>
                <c:pt idx="2">
                  <c:v>1576.11</c:v>
                </c:pt>
                <c:pt idx="3">
                  <c:v>1489.27</c:v>
                </c:pt>
                <c:pt idx="4">
                  <c:v>1458.24</c:v>
                </c:pt>
              </c:numCache>
            </c:numRef>
          </c:val>
          <c:extLst>
            <c:ext xmlns:c16="http://schemas.microsoft.com/office/drawing/2014/chart" uri="{C3380CC4-5D6E-409C-BE32-E72D297353CC}">
              <c16:uniqueId val="{00000000-D2AB-414E-8991-59BFD93FD0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D2AB-414E-8991-59BFD93FD0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87.75</c:v>
                </c:pt>
                <c:pt idx="2">
                  <c:v>87.79</c:v>
                </c:pt>
                <c:pt idx="3">
                  <c:v>87.41</c:v>
                </c:pt>
                <c:pt idx="4">
                  <c:v>87.5</c:v>
                </c:pt>
              </c:numCache>
            </c:numRef>
          </c:val>
          <c:extLst>
            <c:ext xmlns:c16="http://schemas.microsoft.com/office/drawing/2014/chart" uri="{C3380CC4-5D6E-409C-BE32-E72D297353CC}">
              <c16:uniqueId val="{00000000-3ACE-430A-98D1-26F5911B97A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87.03</c:v>
                </c:pt>
                <c:pt idx="2">
                  <c:v>84.3</c:v>
                </c:pt>
                <c:pt idx="3">
                  <c:v>82.88</c:v>
                </c:pt>
                <c:pt idx="4">
                  <c:v>82.53</c:v>
                </c:pt>
              </c:numCache>
            </c:numRef>
          </c:val>
          <c:smooth val="0"/>
          <c:extLst>
            <c:ext xmlns:c16="http://schemas.microsoft.com/office/drawing/2014/chart" uri="{C3380CC4-5D6E-409C-BE32-E72D297353CC}">
              <c16:uniqueId val="{00000001-3ACE-430A-98D1-26F5911B97A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150.01</c:v>
                </c:pt>
                <c:pt idx="2">
                  <c:v>150</c:v>
                </c:pt>
                <c:pt idx="3">
                  <c:v>150.43</c:v>
                </c:pt>
                <c:pt idx="4">
                  <c:v>150</c:v>
                </c:pt>
              </c:numCache>
            </c:numRef>
          </c:val>
          <c:extLst>
            <c:ext xmlns:c16="http://schemas.microsoft.com/office/drawing/2014/chart" uri="{C3380CC4-5D6E-409C-BE32-E72D297353CC}">
              <c16:uniqueId val="{00000000-D7A7-494B-BD6A-6F08F1573F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177.02</c:v>
                </c:pt>
                <c:pt idx="2">
                  <c:v>185.47</c:v>
                </c:pt>
                <c:pt idx="3">
                  <c:v>187.76</c:v>
                </c:pt>
                <c:pt idx="4">
                  <c:v>190.48</c:v>
                </c:pt>
              </c:numCache>
            </c:numRef>
          </c:val>
          <c:smooth val="0"/>
          <c:extLst>
            <c:ext xmlns:c16="http://schemas.microsoft.com/office/drawing/2014/chart" uri="{C3380CC4-5D6E-409C-BE32-E72D297353CC}">
              <c16:uniqueId val="{00000001-D7A7-494B-BD6A-6F08F1573F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奈良県　田原本町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31771</v>
      </c>
      <c r="AM8" s="42"/>
      <c r="AN8" s="42"/>
      <c r="AO8" s="42"/>
      <c r="AP8" s="42"/>
      <c r="AQ8" s="42"/>
      <c r="AR8" s="42"/>
      <c r="AS8" s="42"/>
      <c r="AT8" s="35">
        <f>データ!T6</f>
        <v>21.09</v>
      </c>
      <c r="AU8" s="35"/>
      <c r="AV8" s="35"/>
      <c r="AW8" s="35"/>
      <c r="AX8" s="35"/>
      <c r="AY8" s="35"/>
      <c r="AZ8" s="35"/>
      <c r="BA8" s="35"/>
      <c r="BB8" s="35">
        <f>データ!U6</f>
        <v>1506.45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45.72</v>
      </c>
      <c r="J10" s="35"/>
      <c r="K10" s="35"/>
      <c r="L10" s="35"/>
      <c r="M10" s="35"/>
      <c r="N10" s="35"/>
      <c r="O10" s="35"/>
      <c r="P10" s="35">
        <f>データ!P6</f>
        <v>18.54</v>
      </c>
      <c r="Q10" s="35"/>
      <c r="R10" s="35"/>
      <c r="S10" s="35"/>
      <c r="T10" s="35"/>
      <c r="U10" s="35"/>
      <c r="V10" s="35"/>
      <c r="W10" s="35">
        <f>データ!Q6</f>
        <v>86</v>
      </c>
      <c r="X10" s="35"/>
      <c r="Y10" s="35"/>
      <c r="Z10" s="35"/>
      <c r="AA10" s="35"/>
      <c r="AB10" s="35"/>
      <c r="AC10" s="35"/>
      <c r="AD10" s="42">
        <f>データ!R6</f>
        <v>2690</v>
      </c>
      <c r="AE10" s="42"/>
      <c r="AF10" s="42"/>
      <c r="AG10" s="42"/>
      <c r="AH10" s="42"/>
      <c r="AI10" s="42"/>
      <c r="AJ10" s="42"/>
      <c r="AK10" s="2"/>
      <c r="AL10" s="42">
        <f>データ!V6</f>
        <v>5879</v>
      </c>
      <c r="AM10" s="42"/>
      <c r="AN10" s="42"/>
      <c r="AO10" s="42"/>
      <c r="AP10" s="42"/>
      <c r="AQ10" s="42"/>
      <c r="AR10" s="42"/>
      <c r="AS10" s="42"/>
      <c r="AT10" s="35">
        <f>データ!W6</f>
        <v>2.41</v>
      </c>
      <c r="AU10" s="35"/>
      <c r="AV10" s="35"/>
      <c r="AW10" s="35"/>
      <c r="AX10" s="35"/>
      <c r="AY10" s="35"/>
      <c r="AZ10" s="35"/>
      <c r="BA10" s="35"/>
      <c r="BB10" s="35">
        <f>データ!X6</f>
        <v>2439.42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9e/zqJlYzVpaKtDa7sSmB656AlgmyA9ouQE9qHdoyYlKijRHYgUS4rMbYBEKeFr9pRU15YGUjYdrvm8bcQG8BQ==" saltValue="8NrjnstoFDIP/TZ1+CA4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293636</v>
      </c>
      <c r="D6" s="19">
        <f t="shared" si="3"/>
        <v>46</v>
      </c>
      <c r="E6" s="19">
        <f t="shared" si="3"/>
        <v>17</v>
      </c>
      <c r="F6" s="19">
        <f t="shared" si="3"/>
        <v>4</v>
      </c>
      <c r="G6" s="19">
        <f t="shared" si="3"/>
        <v>0</v>
      </c>
      <c r="H6" s="19" t="str">
        <f t="shared" si="3"/>
        <v>奈良県　田原本町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45.72</v>
      </c>
      <c r="P6" s="20">
        <f t="shared" si="3"/>
        <v>18.54</v>
      </c>
      <c r="Q6" s="20">
        <f t="shared" si="3"/>
        <v>86</v>
      </c>
      <c r="R6" s="20">
        <f t="shared" si="3"/>
        <v>2690</v>
      </c>
      <c r="S6" s="20">
        <f t="shared" si="3"/>
        <v>31771</v>
      </c>
      <c r="T6" s="20">
        <f t="shared" si="3"/>
        <v>21.09</v>
      </c>
      <c r="U6" s="20">
        <f t="shared" si="3"/>
        <v>1506.45</v>
      </c>
      <c r="V6" s="20">
        <f t="shared" si="3"/>
        <v>5879</v>
      </c>
      <c r="W6" s="20">
        <f t="shared" si="3"/>
        <v>2.41</v>
      </c>
      <c r="X6" s="20">
        <f t="shared" si="3"/>
        <v>2439.42</v>
      </c>
      <c r="Y6" s="21" t="str">
        <f>IF(Y7="",NA(),Y7)</f>
        <v>-</v>
      </c>
      <c r="Z6" s="21">
        <f t="shared" ref="Z6:AH6" si="4">IF(Z7="",NA(),Z7)</f>
        <v>104.42</v>
      </c>
      <c r="AA6" s="21">
        <f t="shared" si="4"/>
        <v>100.41</v>
      </c>
      <c r="AB6" s="21">
        <f t="shared" si="4"/>
        <v>98.2</v>
      </c>
      <c r="AC6" s="21">
        <f t="shared" si="4"/>
        <v>100.25</v>
      </c>
      <c r="AD6" s="21" t="str">
        <f t="shared" si="4"/>
        <v>-</v>
      </c>
      <c r="AE6" s="21">
        <f t="shared" si="4"/>
        <v>102.95</v>
      </c>
      <c r="AF6" s="21">
        <f t="shared" si="4"/>
        <v>103.34</v>
      </c>
      <c r="AG6" s="21">
        <f t="shared" si="4"/>
        <v>102.7</v>
      </c>
      <c r="AH6" s="21">
        <f t="shared" si="4"/>
        <v>104.11</v>
      </c>
      <c r="AI6" s="20" t="str">
        <f>IF(AI7="","",IF(AI7="-","【-】","【"&amp;SUBSTITUTE(TEXT(AI7,"#,##0.00"),"-","△")&amp;"】"))</f>
        <v>【105.35】</v>
      </c>
      <c r="AJ6" s="21" t="str">
        <f>IF(AJ7="",NA(),AJ7)</f>
        <v>-</v>
      </c>
      <c r="AK6" s="20">
        <f t="shared" ref="AK6:AS6" si="5">IF(AK7="",NA(),AK7)</f>
        <v>0</v>
      </c>
      <c r="AL6" s="20">
        <f t="shared" si="5"/>
        <v>0</v>
      </c>
      <c r="AM6" s="20">
        <f t="shared" si="5"/>
        <v>0</v>
      </c>
      <c r="AN6" s="20">
        <f t="shared" si="5"/>
        <v>0</v>
      </c>
      <c r="AO6" s="21" t="str">
        <f t="shared" si="5"/>
        <v>-</v>
      </c>
      <c r="AP6" s="21">
        <f t="shared" si="5"/>
        <v>27.02</v>
      </c>
      <c r="AQ6" s="21">
        <f t="shared" si="5"/>
        <v>29.74</v>
      </c>
      <c r="AR6" s="21">
        <f t="shared" si="5"/>
        <v>48.2</v>
      </c>
      <c r="AS6" s="21">
        <f t="shared" si="5"/>
        <v>46.91</v>
      </c>
      <c r="AT6" s="20" t="str">
        <f>IF(AT7="","",IF(AT7="-","【-】","【"&amp;SUBSTITUTE(TEXT(AT7,"#,##0.00"),"-","△")&amp;"】"))</f>
        <v>【63.89】</v>
      </c>
      <c r="AU6" s="21" t="str">
        <f>IF(AU7="",NA(),AU7)</f>
        <v>-</v>
      </c>
      <c r="AV6" s="21">
        <f t="shared" ref="AV6:BD6" si="6">IF(AV7="",NA(),AV7)</f>
        <v>36.520000000000003</v>
      </c>
      <c r="AW6" s="21">
        <f t="shared" si="6"/>
        <v>41.18</v>
      </c>
      <c r="AX6" s="21">
        <f t="shared" si="6"/>
        <v>35.590000000000003</v>
      </c>
      <c r="AY6" s="21">
        <f t="shared" si="6"/>
        <v>44.59</v>
      </c>
      <c r="AZ6" s="21" t="str">
        <f t="shared" si="6"/>
        <v>-</v>
      </c>
      <c r="BA6" s="21">
        <f t="shared" si="6"/>
        <v>60.67</v>
      </c>
      <c r="BB6" s="21">
        <f t="shared" si="6"/>
        <v>53.44</v>
      </c>
      <c r="BC6" s="21">
        <f t="shared" si="6"/>
        <v>46.85</v>
      </c>
      <c r="BD6" s="21">
        <f t="shared" si="6"/>
        <v>44.35</v>
      </c>
      <c r="BE6" s="20" t="str">
        <f>IF(BE7="","",IF(BE7="-","【-】","【"&amp;SUBSTITUTE(TEXT(BE7,"#,##0.00"),"-","△")&amp;"】"))</f>
        <v>【44.07】</v>
      </c>
      <c r="BF6" s="21" t="str">
        <f>IF(BF7="",NA(),BF7)</f>
        <v>-</v>
      </c>
      <c r="BG6" s="21">
        <f t="shared" ref="BG6:BO6" si="7">IF(BG7="",NA(),BG7)</f>
        <v>1636.45</v>
      </c>
      <c r="BH6" s="21">
        <f t="shared" si="7"/>
        <v>1576.11</v>
      </c>
      <c r="BI6" s="21">
        <f t="shared" si="7"/>
        <v>1489.27</v>
      </c>
      <c r="BJ6" s="21">
        <f t="shared" si="7"/>
        <v>1458.24</v>
      </c>
      <c r="BK6" s="21" t="str">
        <f t="shared" si="7"/>
        <v>-</v>
      </c>
      <c r="BL6" s="21">
        <f t="shared" si="7"/>
        <v>1252.71</v>
      </c>
      <c r="BM6" s="21">
        <f t="shared" si="7"/>
        <v>1267.3900000000001</v>
      </c>
      <c r="BN6" s="21">
        <f t="shared" si="7"/>
        <v>1268.6300000000001</v>
      </c>
      <c r="BO6" s="21">
        <f t="shared" si="7"/>
        <v>1283.69</v>
      </c>
      <c r="BP6" s="20" t="str">
        <f>IF(BP7="","",IF(BP7="-","【-】","【"&amp;SUBSTITUTE(TEXT(BP7,"#,##0.00"),"-","△")&amp;"】"))</f>
        <v>【1,201.79】</v>
      </c>
      <c r="BQ6" s="21" t="str">
        <f>IF(BQ7="",NA(),BQ7)</f>
        <v>-</v>
      </c>
      <c r="BR6" s="21">
        <f t="shared" ref="BR6:BZ6" si="8">IF(BR7="",NA(),BR7)</f>
        <v>87.75</v>
      </c>
      <c r="BS6" s="21">
        <f t="shared" si="8"/>
        <v>87.79</v>
      </c>
      <c r="BT6" s="21">
        <f t="shared" si="8"/>
        <v>87.41</v>
      </c>
      <c r="BU6" s="21">
        <f t="shared" si="8"/>
        <v>87.5</v>
      </c>
      <c r="BV6" s="21" t="str">
        <f t="shared" si="8"/>
        <v>-</v>
      </c>
      <c r="BW6" s="21">
        <f t="shared" si="8"/>
        <v>87.03</v>
      </c>
      <c r="BX6" s="21">
        <f t="shared" si="8"/>
        <v>84.3</v>
      </c>
      <c r="BY6" s="21">
        <f t="shared" si="8"/>
        <v>82.88</v>
      </c>
      <c r="BZ6" s="21">
        <f t="shared" si="8"/>
        <v>82.53</v>
      </c>
      <c r="CA6" s="20" t="str">
        <f>IF(CA7="","",IF(CA7="-","【-】","【"&amp;SUBSTITUTE(TEXT(CA7,"#,##0.00"),"-","△")&amp;"】"))</f>
        <v>【75.31】</v>
      </c>
      <c r="CB6" s="21" t="str">
        <f>IF(CB7="",NA(),CB7)</f>
        <v>-</v>
      </c>
      <c r="CC6" s="21">
        <f t="shared" ref="CC6:CK6" si="9">IF(CC7="",NA(),CC7)</f>
        <v>150.01</v>
      </c>
      <c r="CD6" s="21">
        <f t="shared" si="9"/>
        <v>150</v>
      </c>
      <c r="CE6" s="21">
        <f t="shared" si="9"/>
        <v>150.43</v>
      </c>
      <c r="CF6" s="21">
        <f t="shared" si="9"/>
        <v>150</v>
      </c>
      <c r="CG6" s="21" t="str">
        <f t="shared" si="9"/>
        <v>-</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f t="shared" si="10"/>
        <v>46.17</v>
      </c>
      <c r="CT6" s="21">
        <f t="shared" si="10"/>
        <v>45.68</v>
      </c>
      <c r="CU6" s="21">
        <f t="shared" si="10"/>
        <v>45.87</v>
      </c>
      <c r="CV6" s="21">
        <f t="shared" si="10"/>
        <v>44.24</v>
      </c>
      <c r="CW6" s="20" t="str">
        <f>IF(CW7="","",IF(CW7="-","【-】","【"&amp;SUBSTITUTE(TEXT(CW7,"#,##0.00"),"-","△")&amp;"】"))</f>
        <v>【42.57】</v>
      </c>
      <c r="CX6" s="21" t="str">
        <f>IF(CX7="",NA(),CX7)</f>
        <v>-</v>
      </c>
      <c r="CY6" s="21">
        <f t="shared" ref="CY6:DG6" si="11">IF(CY7="",NA(),CY7)</f>
        <v>80.28</v>
      </c>
      <c r="CZ6" s="21">
        <f t="shared" si="11"/>
        <v>82.73</v>
      </c>
      <c r="DA6" s="21">
        <f t="shared" si="11"/>
        <v>90.27</v>
      </c>
      <c r="DB6" s="21">
        <f t="shared" si="11"/>
        <v>81.510000000000005</v>
      </c>
      <c r="DC6" s="21" t="str">
        <f t="shared" si="11"/>
        <v>-</v>
      </c>
      <c r="DD6" s="21">
        <f t="shared" si="11"/>
        <v>87.84</v>
      </c>
      <c r="DE6" s="21">
        <f t="shared" si="11"/>
        <v>87.96</v>
      </c>
      <c r="DF6" s="21">
        <f t="shared" si="11"/>
        <v>87.65</v>
      </c>
      <c r="DG6" s="21">
        <f t="shared" si="11"/>
        <v>88.15</v>
      </c>
      <c r="DH6" s="20" t="str">
        <f>IF(DH7="","",IF(DH7="-","【-】","【"&amp;SUBSTITUTE(TEXT(DH7,"#,##0.00"),"-","△")&amp;"】"))</f>
        <v>【85.24】</v>
      </c>
      <c r="DI6" s="21" t="str">
        <f>IF(DI7="",NA(),DI7)</f>
        <v>-</v>
      </c>
      <c r="DJ6" s="21">
        <f t="shared" ref="DJ6:DR6" si="12">IF(DJ7="",NA(),DJ7)</f>
        <v>26.92</v>
      </c>
      <c r="DK6" s="21">
        <f t="shared" si="12"/>
        <v>28.76</v>
      </c>
      <c r="DL6" s="21">
        <f t="shared" si="12"/>
        <v>30.43</v>
      </c>
      <c r="DM6" s="21">
        <f t="shared" si="12"/>
        <v>32.18</v>
      </c>
      <c r="DN6" s="21" t="str">
        <f t="shared" si="12"/>
        <v>-</v>
      </c>
      <c r="DO6" s="21">
        <f t="shared" si="12"/>
        <v>26.56</v>
      </c>
      <c r="DP6" s="21">
        <f t="shared" si="12"/>
        <v>27.82</v>
      </c>
      <c r="DQ6" s="21">
        <f t="shared" si="12"/>
        <v>29.24</v>
      </c>
      <c r="DR6" s="21">
        <f t="shared" si="12"/>
        <v>31.73</v>
      </c>
      <c r="DS6" s="20" t="str">
        <f>IF(DS7="","",IF(DS7="-","【-】","【"&amp;SUBSTITUTE(TEXT(DS7,"#,##0.00"),"-","△")&amp;"】"))</f>
        <v>【25.87】</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【0.01】</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293636</v>
      </c>
      <c r="D7" s="23">
        <v>46</v>
      </c>
      <c r="E7" s="23">
        <v>17</v>
      </c>
      <c r="F7" s="23">
        <v>4</v>
      </c>
      <c r="G7" s="23">
        <v>0</v>
      </c>
      <c r="H7" s="23" t="s">
        <v>96</v>
      </c>
      <c r="I7" s="23" t="s">
        <v>97</v>
      </c>
      <c r="J7" s="23" t="s">
        <v>98</v>
      </c>
      <c r="K7" s="23" t="s">
        <v>99</v>
      </c>
      <c r="L7" s="23" t="s">
        <v>100</v>
      </c>
      <c r="M7" s="23" t="s">
        <v>101</v>
      </c>
      <c r="N7" s="24" t="s">
        <v>102</v>
      </c>
      <c r="O7" s="24">
        <v>45.72</v>
      </c>
      <c r="P7" s="24">
        <v>18.54</v>
      </c>
      <c r="Q7" s="24">
        <v>86</v>
      </c>
      <c r="R7" s="24">
        <v>2690</v>
      </c>
      <c r="S7" s="24">
        <v>31771</v>
      </c>
      <c r="T7" s="24">
        <v>21.09</v>
      </c>
      <c r="U7" s="24">
        <v>1506.45</v>
      </c>
      <c r="V7" s="24">
        <v>5879</v>
      </c>
      <c r="W7" s="24">
        <v>2.41</v>
      </c>
      <c r="X7" s="24">
        <v>2439.42</v>
      </c>
      <c r="Y7" s="24" t="s">
        <v>102</v>
      </c>
      <c r="Z7" s="24">
        <v>104.42</v>
      </c>
      <c r="AA7" s="24">
        <v>100.41</v>
      </c>
      <c r="AB7" s="24">
        <v>98.2</v>
      </c>
      <c r="AC7" s="24">
        <v>100.25</v>
      </c>
      <c r="AD7" s="24" t="s">
        <v>102</v>
      </c>
      <c r="AE7" s="24">
        <v>102.95</v>
      </c>
      <c r="AF7" s="24">
        <v>103.34</v>
      </c>
      <c r="AG7" s="24">
        <v>102.7</v>
      </c>
      <c r="AH7" s="24">
        <v>104.11</v>
      </c>
      <c r="AI7" s="24">
        <v>105.35</v>
      </c>
      <c r="AJ7" s="24" t="s">
        <v>102</v>
      </c>
      <c r="AK7" s="24">
        <v>0</v>
      </c>
      <c r="AL7" s="24">
        <v>0</v>
      </c>
      <c r="AM7" s="24">
        <v>0</v>
      </c>
      <c r="AN7" s="24">
        <v>0</v>
      </c>
      <c r="AO7" s="24" t="s">
        <v>102</v>
      </c>
      <c r="AP7" s="24">
        <v>27.02</v>
      </c>
      <c r="AQ7" s="24">
        <v>29.74</v>
      </c>
      <c r="AR7" s="24">
        <v>48.2</v>
      </c>
      <c r="AS7" s="24">
        <v>46.91</v>
      </c>
      <c r="AT7" s="24">
        <v>63.89</v>
      </c>
      <c r="AU7" s="24" t="s">
        <v>102</v>
      </c>
      <c r="AV7" s="24">
        <v>36.520000000000003</v>
      </c>
      <c r="AW7" s="24">
        <v>41.18</v>
      </c>
      <c r="AX7" s="24">
        <v>35.590000000000003</v>
      </c>
      <c r="AY7" s="24">
        <v>44.59</v>
      </c>
      <c r="AZ7" s="24" t="s">
        <v>102</v>
      </c>
      <c r="BA7" s="24">
        <v>60.67</v>
      </c>
      <c r="BB7" s="24">
        <v>53.44</v>
      </c>
      <c r="BC7" s="24">
        <v>46.85</v>
      </c>
      <c r="BD7" s="24">
        <v>44.35</v>
      </c>
      <c r="BE7" s="24">
        <v>44.07</v>
      </c>
      <c r="BF7" s="24" t="s">
        <v>102</v>
      </c>
      <c r="BG7" s="24">
        <v>1636.45</v>
      </c>
      <c r="BH7" s="24">
        <v>1576.11</v>
      </c>
      <c r="BI7" s="24">
        <v>1489.27</v>
      </c>
      <c r="BJ7" s="24">
        <v>1458.24</v>
      </c>
      <c r="BK7" s="24" t="s">
        <v>102</v>
      </c>
      <c r="BL7" s="24">
        <v>1252.71</v>
      </c>
      <c r="BM7" s="24">
        <v>1267.3900000000001</v>
      </c>
      <c r="BN7" s="24">
        <v>1268.6300000000001</v>
      </c>
      <c r="BO7" s="24">
        <v>1283.69</v>
      </c>
      <c r="BP7" s="24">
        <v>1201.79</v>
      </c>
      <c r="BQ7" s="24" t="s">
        <v>102</v>
      </c>
      <c r="BR7" s="24">
        <v>87.75</v>
      </c>
      <c r="BS7" s="24">
        <v>87.79</v>
      </c>
      <c r="BT7" s="24">
        <v>87.41</v>
      </c>
      <c r="BU7" s="24">
        <v>87.5</v>
      </c>
      <c r="BV7" s="24" t="s">
        <v>102</v>
      </c>
      <c r="BW7" s="24">
        <v>87.03</v>
      </c>
      <c r="BX7" s="24">
        <v>84.3</v>
      </c>
      <c r="BY7" s="24">
        <v>82.88</v>
      </c>
      <c r="BZ7" s="24">
        <v>82.53</v>
      </c>
      <c r="CA7" s="24">
        <v>75.31</v>
      </c>
      <c r="CB7" s="24" t="s">
        <v>102</v>
      </c>
      <c r="CC7" s="24">
        <v>150.01</v>
      </c>
      <c r="CD7" s="24">
        <v>150</v>
      </c>
      <c r="CE7" s="24">
        <v>150.43</v>
      </c>
      <c r="CF7" s="24">
        <v>150</v>
      </c>
      <c r="CG7" s="24" t="s">
        <v>102</v>
      </c>
      <c r="CH7" s="24">
        <v>177.02</v>
      </c>
      <c r="CI7" s="24">
        <v>185.47</v>
      </c>
      <c r="CJ7" s="24">
        <v>187.76</v>
      </c>
      <c r="CK7" s="24">
        <v>190.48</v>
      </c>
      <c r="CL7" s="24">
        <v>216.39</v>
      </c>
      <c r="CM7" s="24" t="s">
        <v>102</v>
      </c>
      <c r="CN7" s="24" t="s">
        <v>102</v>
      </c>
      <c r="CO7" s="24" t="s">
        <v>102</v>
      </c>
      <c r="CP7" s="24" t="s">
        <v>102</v>
      </c>
      <c r="CQ7" s="24" t="s">
        <v>102</v>
      </c>
      <c r="CR7" s="24" t="s">
        <v>102</v>
      </c>
      <c r="CS7" s="24">
        <v>46.17</v>
      </c>
      <c r="CT7" s="24">
        <v>45.68</v>
      </c>
      <c r="CU7" s="24">
        <v>45.87</v>
      </c>
      <c r="CV7" s="24">
        <v>44.24</v>
      </c>
      <c r="CW7" s="24">
        <v>42.57</v>
      </c>
      <c r="CX7" s="24" t="s">
        <v>102</v>
      </c>
      <c r="CY7" s="24">
        <v>80.28</v>
      </c>
      <c r="CZ7" s="24">
        <v>82.73</v>
      </c>
      <c r="DA7" s="24">
        <v>90.27</v>
      </c>
      <c r="DB7" s="24">
        <v>81.510000000000005</v>
      </c>
      <c r="DC7" s="24" t="s">
        <v>102</v>
      </c>
      <c r="DD7" s="24">
        <v>87.84</v>
      </c>
      <c r="DE7" s="24">
        <v>87.96</v>
      </c>
      <c r="DF7" s="24">
        <v>87.65</v>
      </c>
      <c r="DG7" s="24">
        <v>88.15</v>
      </c>
      <c r="DH7" s="24">
        <v>85.24</v>
      </c>
      <c r="DI7" s="24" t="s">
        <v>102</v>
      </c>
      <c r="DJ7" s="24">
        <v>26.92</v>
      </c>
      <c r="DK7" s="24">
        <v>28.76</v>
      </c>
      <c r="DL7" s="24">
        <v>30.43</v>
      </c>
      <c r="DM7" s="24">
        <v>32.18</v>
      </c>
      <c r="DN7" s="24" t="s">
        <v>102</v>
      </c>
      <c r="DO7" s="24">
        <v>26.56</v>
      </c>
      <c r="DP7" s="24">
        <v>27.82</v>
      </c>
      <c r="DQ7" s="24">
        <v>29.24</v>
      </c>
      <c r="DR7" s="24">
        <v>31.73</v>
      </c>
      <c r="DS7" s="24">
        <v>25.87</v>
      </c>
      <c r="DT7" s="24" t="s">
        <v>102</v>
      </c>
      <c r="DU7" s="24">
        <v>0</v>
      </c>
      <c r="DV7" s="24">
        <v>0</v>
      </c>
      <c r="DW7" s="24">
        <v>0</v>
      </c>
      <c r="DX7" s="24">
        <v>0</v>
      </c>
      <c r="DY7" s="24" t="s">
        <v>102</v>
      </c>
      <c r="DZ7" s="24">
        <v>0</v>
      </c>
      <c r="EA7" s="24">
        <v>0</v>
      </c>
      <c r="EB7" s="24">
        <v>0</v>
      </c>
      <c r="EC7" s="24">
        <v>0</v>
      </c>
      <c r="ED7" s="24">
        <v>0.01</v>
      </c>
      <c r="EE7" s="24" t="s">
        <v>102</v>
      </c>
      <c r="EF7" s="24">
        <v>0</v>
      </c>
      <c r="EG7" s="24">
        <v>0</v>
      </c>
      <c r="EH7" s="24">
        <v>0</v>
      </c>
      <c r="EI7" s="24">
        <v>0</v>
      </c>
      <c r="EJ7" s="24" t="s">
        <v>102</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LG-0135</cp:lastModifiedBy>
  <dcterms:created xsi:type="dcterms:W3CDTF">2023-01-12T23:40:43Z</dcterms:created>
  <dcterms:modified xsi:type="dcterms:W3CDTF">2023-02-24T00:20:06Z</dcterms:modified>
  <cp:category/>
</cp:coreProperties>
</file>