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lg-1169\Desktop\"/>
    </mc:Choice>
  </mc:AlternateContent>
  <xr:revisionPtr revIDLastSave="0" documentId="13_ncr:1_{5437ADEE-A5C3-4833-BB9F-A419AF2FFF55}" xr6:coauthVersionLast="47" xr6:coauthVersionMax="47" xr10:uidLastSave="{00000000-0000-0000-0000-000000000000}"/>
  <workbookProtection workbookAlgorithmName="SHA-512" workbookHashValue="zWEaLxNOjshHoy2ZnAFBQcKsYKeikIN5FOPXJKcuGnOfFA1LlT1cgKXwJLs3DlUrRL+7xL8k8VhZgN7Wp4Ckdg==" workbookSaltValue="wNG6DTFaCUAixbCGE9LtFQ=="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I10" i="4"/>
  <c r="AL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<sst xmlns="http://schemas.openxmlformats.org/spreadsheetml/2006/main" count="236" uniqueCount="116">
  <si>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</si>
  <si>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</si>
  <si>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</si>
  <si>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</si>
  <si>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</si>
  <si>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</si>
  <si>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</si>
  <si>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</si>
  <si>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</si>
  <si>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</si>
  <si>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</si>
  <si>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</si>
  <si>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</si>
  <si>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</si>
  <si>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</si>
  <si>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</si>
  <si>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</si>
  <si>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</si>
  <si>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</si>
  <si>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</si>
  <si>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</si>
  <si>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</si>
  <si>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</si>
  <si>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</si>
  <si>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</si>
  <si>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</si>
  <si>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</si>
  <si>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</si>
  <si>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</si>
  <si>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</si>
  <si>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</si>
  <si>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</si>
  <si>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</si>
  <si>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</si>
  <si>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</si>
  <si>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</si>
  <si>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</si>
  <si>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</si>
  <si>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</si>
  <si>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</si>
  <si>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</si>
  <si>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</si>
  <si>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</si>
  <si>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</si>
  <si>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</si>
  <si>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</si>
  <si>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</si>
  <si>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</si>
  <si>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</si>
  <si>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</si>
  <si>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</si>
  <si>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</si>
  <si>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</si>
  <si>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</si>
  <si>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</si>
  <si>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</si>
  <si>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</si>
  <si>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</si>
  <si>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</si>
  <si>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</si>
  <si>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</si>
  <si>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</si>
  <si>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</si>
  <si>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</si>
  <si>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</si>
  <si>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</si>
  <si>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</si>
  <si>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</si>
  <si>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</si>
  <si>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</si>
  <si>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</si>
  <si>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</si>
  <si>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</si>
  <si>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</si>
  <si>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</si>
  <si>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</si>
  <si>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</si>
  <si>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</si>
  <si>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</si>
  <si>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</si>
  <si>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</si>
  <si>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</si>
  <si>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</si>
  <si>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</si>
  <si>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</si>
  <si>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</si>
  <si>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</si>
  <si>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</si>
  <si>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</si>
  <si>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</si>
  <si>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</si>
  <si>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</si>
  <si>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</si>
  <si>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</si>
  <si>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</si>
  <si>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</si>
  <si>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奈良県　田原本町</t>
  </si>
  <si>
    <t>法適用</t>
  </si>
  <si>
    <t>下水道事業</t>
  </si>
  <si>
    <t>公共下水道</t>
  </si>
  <si>
    <t>Cb1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</si>
  <si>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</si>
  <si>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</si>
  <si>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</si>
  <si>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</si>
  <si>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</si>
  <si>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</si>
  <si>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</si>
  <si>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</si>
  <si>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</si>
  <si>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</si>
  <si>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</si>
  <si>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</si>
  <si>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令和４年度に改定を行った経営戦略や経費回収率向上にむけたロードマップに基づき、事業を推し進め、財務基盤の強化や収支改善を図るとともに、目標達成状況を定期的に検証・評価し、実施手法の改善や計画の見直し等に反映させ、より健全な企業体として、経営を行う必要がある。</t>
    <rPh sb="0" eb="2">
      <t>レイワ</t>
    </rPh>
    <rPh sb="3" eb="5">
      <t>ネンド</t>
    </rPh>
    <rPh sb="6" eb="8">
      <t>カイテイ</t>
    </rPh>
    <rPh sb="9" eb="10">
      <t>オコナ</t>
    </rPh>
    <rPh sb="12" eb="14">
      <t>ケイエイ</t>
    </rPh>
    <rPh sb="14" eb="16">
      <t>センリャク</t>
    </rPh>
    <rPh sb="17" eb="19">
      <t>ケイヒ</t>
    </rPh>
    <rPh sb="19" eb="21">
      <t>カイシュウ</t>
    </rPh>
    <rPh sb="21" eb="22">
      <t>リツ</t>
    </rPh>
    <rPh sb="22" eb="24">
      <t>コウジョウ</t>
    </rPh>
    <rPh sb="35" eb="36">
      <t>モト</t>
    </rPh>
    <rPh sb="39" eb="41">
      <t>ジギョウ</t>
    </rPh>
    <rPh sb="42" eb="43">
      <t>オ</t>
    </rPh>
    <rPh sb="44" eb="45">
      <t>スス</t>
    </rPh>
    <rPh sb="47" eb="51">
      <t>ザイムキバン</t>
    </rPh>
    <rPh sb="52" eb="54">
      <t>キョウカ</t>
    </rPh>
    <rPh sb="55" eb="57">
      <t>シュウシ</t>
    </rPh>
    <rPh sb="57" eb="59">
      <t>カイゼン</t>
    </rPh>
    <rPh sb="60" eb="61">
      <t>ハカ</t>
    </rPh>
    <rPh sb="67" eb="69">
      <t>モクヒョウ</t>
    </rPh>
    <rPh sb="69" eb="71">
      <t>タッセイ</t>
    </rPh>
    <rPh sb="71" eb="73">
      <t>ジョウキョウ</t>
    </rPh>
    <rPh sb="74" eb="77">
      <t>テイキテキ</t>
    </rPh>
    <rPh sb="78" eb="80">
      <t>ケンショウ</t>
    </rPh>
    <rPh sb="81" eb="83">
      <t>ヒョウカ</t>
    </rPh>
    <rPh sb="85" eb="87">
      <t>ジッシ</t>
    </rPh>
    <rPh sb="87" eb="89">
      <t>シュホウ</t>
    </rPh>
    <rPh sb="90" eb="92">
      <t>カイゼン</t>
    </rPh>
    <rPh sb="93" eb="95">
      <t>ケイカク</t>
    </rPh>
    <rPh sb="96" eb="98">
      <t>ミナオ</t>
    </rPh>
    <rPh sb="99" eb="100">
      <t>トウ</t>
    </rPh>
    <rPh sb="101" eb="103">
      <t>ハンエイ</t>
    </rPh>
    <rPh sb="108" eb="110">
      <t>ケンゼン</t>
    </rPh>
    <rPh sb="111" eb="113">
      <t>キギョウ</t>
    </rPh>
    <rPh sb="113" eb="114">
      <t>タイ</t>
    </rPh>
    <rPh sb="118" eb="120">
      <t>ケイエイ</t>
    </rPh>
    <rPh sb="121" eb="122">
      <t>オコナ</t>
    </rPh>
    <rPh sb="123" eb="125">
      <t>ヒツヨウ</t>
    </rPh>
    <phoneticPr fontId="4"/>
  </si>
  <si>
    <t>有形固定資産減価償却率は毎年上昇しており、全国平均を超えている状況であるが、管渠老朽化率は未だ0%である。
これは、建設事業が事業開始時期から早期に集中していること及び事業着手年度が昭和50年度であり、管渠の法定耐用年数に達していないことによるものである。
令和６年度においては、管渠の改築・修繕を行ったことにより、管渠改善率が反映された。</t>
    <rPh sb="0" eb="4">
      <t>ユウケイコテイ</t>
    </rPh>
    <rPh sb="4" eb="6">
      <t>シサン</t>
    </rPh>
    <rPh sb="6" eb="10">
      <t>ゲンカショウキャク</t>
    </rPh>
    <rPh sb="10" eb="11">
      <t>リツ</t>
    </rPh>
    <rPh sb="12" eb="14">
      <t>マイトシ</t>
    </rPh>
    <rPh sb="14" eb="16">
      <t>ジョウショウ</t>
    </rPh>
    <rPh sb="21" eb="23">
      <t>ゼンコク</t>
    </rPh>
    <rPh sb="23" eb="25">
      <t>ヘイキン</t>
    </rPh>
    <rPh sb="26" eb="27">
      <t>コ</t>
    </rPh>
    <rPh sb="31" eb="33">
      <t>ジョウキョウ</t>
    </rPh>
    <rPh sb="38" eb="40">
      <t>カンキョ</t>
    </rPh>
    <rPh sb="40" eb="44">
      <t>ロウキュウカリツ</t>
    </rPh>
    <rPh sb="45" eb="46">
      <t>マ</t>
    </rPh>
    <rPh sb="65" eb="67">
      <t>カイシ</t>
    </rPh>
    <rPh sb="67" eb="69">
      <t>ジキ</t>
    </rPh>
    <rPh sb="82" eb="83">
      <t>オヨ</t>
    </rPh>
    <rPh sb="84" eb="88">
      <t>ジギョウチャクシュ</t>
    </rPh>
    <rPh sb="88" eb="90">
      <t>ネンド</t>
    </rPh>
    <rPh sb="91" eb="93">
      <t>ショウワ</t>
    </rPh>
    <rPh sb="95" eb="96">
      <t>ネン</t>
    </rPh>
    <rPh sb="96" eb="97">
      <t>ド</t>
    </rPh>
    <rPh sb="101" eb="103">
      <t>カンキョ</t>
    </rPh>
    <rPh sb="104" eb="106">
      <t>ホウテイ</t>
    </rPh>
    <rPh sb="106" eb="108">
      <t>タイヨウ</t>
    </rPh>
    <rPh sb="108" eb="110">
      <t>ネンスウ</t>
    </rPh>
    <rPh sb="111" eb="112">
      <t>タッ</t>
    </rPh>
    <rPh sb="129" eb="131">
      <t>レイワ</t>
    </rPh>
    <rPh sb="132" eb="134">
      <t>ネンド</t>
    </rPh>
    <rPh sb="140" eb="142">
      <t>カンキョ</t>
    </rPh>
    <rPh sb="143" eb="145">
      <t>カイチク</t>
    </rPh>
    <rPh sb="146" eb="148">
      <t>シュウゼン</t>
    </rPh>
    <rPh sb="149" eb="150">
      <t>オコナ</t>
    </rPh>
    <rPh sb="158" eb="160">
      <t>カンキョ</t>
    </rPh>
    <rPh sb="160" eb="163">
      <t>カイゼンリツ</t>
    </rPh>
    <rPh sb="164" eb="166">
      <t>ハンエイ</t>
    </rPh>
    <phoneticPr fontId="4"/>
  </si>
  <si>
    <t>①経常収支比率
100%を超えているが、一般会計からの補助金によるものであるため、収入の確保・経費の削減に努める必要がある。
②累積欠損金比率
0％であり、経営状況は健全であるといえる。
③流動比率
流動性のある資産に乏しい状況であり、毎年度、一般会計からの補助金により、企業債償還等に要するキャッシュを調達している状況である。
非常時における、現金の支出に対応できない可能性があるため、比率上昇への取組実施の検討を行う必要がある。
④企業債残高対事業規模比率
類似団体と比べ高い指標となっているが、管渠整備に要した企業債が多く占めているので、下水道普及率が99％を超えた現在は減少傾向となっている。
⑤経費回収率
経費回収率向上にむけたロードマップにも示しているが、今後企業債利息が減少していくことや、水洗化率向上への取組を行うことで、100%に近い数値へ上昇していく。
しかし、令和６年度において、ロードマップと実際の経費回収率の指標に乖離が出てきていることから、使用料改定や従来とは異なる収入の仕組み等について、検討を行う必要があると考える。
⑥汚水処理原価
維持管理費の縮減に努めるとともに、接続率を向上させ、有収水量を増加させる必要がある。
⑦施設利用率
当町において、処理場を有していないため、当該数値無し
⑧水洗化率
管渠整備地における住宅開発・接続啓発等の複数の要因により、上昇している。</t>
    <rPh sb="1" eb="5">
      <t>ケイジョウシュウシ</t>
    </rPh>
    <rPh sb="5" eb="7">
      <t>ヒリツ</t>
    </rPh>
    <rPh sb="13" eb="14">
      <t>コ</t>
    </rPh>
    <rPh sb="20" eb="24">
      <t>イッパンカイケイ</t>
    </rPh>
    <rPh sb="27" eb="30">
      <t>ホジョキン</t>
    </rPh>
    <rPh sb="41" eb="43">
      <t>シュウニュウ</t>
    </rPh>
    <rPh sb="44" eb="46">
      <t>カクホ</t>
    </rPh>
    <rPh sb="47" eb="49">
      <t>ケイヒ</t>
    </rPh>
    <rPh sb="50" eb="52">
      <t>サクゲン</t>
    </rPh>
    <rPh sb="53" eb="54">
      <t>ツト</t>
    </rPh>
    <rPh sb="56" eb="58">
      <t>ヒツヨウ</t>
    </rPh>
    <rPh sb="64" eb="66">
      <t>ルイセキ</t>
    </rPh>
    <rPh sb="66" eb="69">
      <t>ケッソンキン</t>
    </rPh>
    <rPh sb="69" eb="71">
      <t>ヒリツ</t>
    </rPh>
    <rPh sb="78" eb="80">
      <t>ケイエイ</t>
    </rPh>
    <rPh sb="80" eb="82">
      <t>ジョウキョウ</t>
    </rPh>
    <rPh sb="83" eb="85">
      <t>ケンゼン</t>
    </rPh>
    <rPh sb="95" eb="97">
      <t>リュウドウ</t>
    </rPh>
    <rPh sb="97" eb="99">
      <t>ヒリツ</t>
    </rPh>
    <rPh sb="100" eb="102">
      <t>リュウドウ</t>
    </rPh>
    <rPh sb="102" eb="103">
      <t>セイ</t>
    </rPh>
    <rPh sb="106" eb="108">
      <t>シサン</t>
    </rPh>
    <rPh sb="109" eb="110">
      <t>トボ</t>
    </rPh>
    <rPh sb="112" eb="114">
      <t>ジョウキョウ</t>
    </rPh>
    <rPh sb="118" eb="121">
      <t>マイネンド</t>
    </rPh>
    <rPh sb="122" eb="126">
      <t>イッパンカイケイ</t>
    </rPh>
    <rPh sb="129" eb="132">
      <t>ホジョキン</t>
    </rPh>
    <rPh sb="136" eb="138">
      <t>キギョウ</t>
    </rPh>
    <rPh sb="138" eb="139">
      <t>サイ</t>
    </rPh>
    <rPh sb="139" eb="141">
      <t>ショウカン</t>
    </rPh>
    <rPh sb="141" eb="142">
      <t>トウ</t>
    </rPh>
    <rPh sb="143" eb="144">
      <t>ヨウ</t>
    </rPh>
    <rPh sb="152" eb="154">
      <t>チョウタツ</t>
    </rPh>
    <rPh sb="158" eb="160">
      <t>ジョウキョウ</t>
    </rPh>
    <rPh sb="165" eb="168">
      <t>ヒジョウジ</t>
    </rPh>
    <rPh sb="173" eb="175">
      <t>ゲンキン</t>
    </rPh>
    <rPh sb="176" eb="178">
      <t>シシュツ</t>
    </rPh>
    <rPh sb="179" eb="181">
      <t>タイオウ</t>
    </rPh>
    <rPh sb="185" eb="188">
      <t>カノウセイ</t>
    </rPh>
    <rPh sb="194" eb="196">
      <t>ヒリツ</t>
    </rPh>
    <rPh sb="196" eb="198">
      <t>ジョウショウ</t>
    </rPh>
    <rPh sb="200" eb="202">
      <t>トリクミ</t>
    </rPh>
    <rPh sb="202" eb="204">
      <t>ジッシ</t>
    </rPh>
    <rPh sb="205" eb="207">
      <t>ケントウ</t>
    </rPh>
    <rPh sb="208" eb="209">
      <t>オコナ</t>
    </rPh>
    <rPh sb="210" eb="212">
      <t>ヒツヨウ</t>
    </rPh>
    <rPh sb="218" eb="221">
      <t>キギョウサイ</t>
    </rPh>
    <rPh sb="221" eb="223">
      <t>ザンダカ</t>
    </rPh>
    <rPh sb="223" eb="224">
      <t>タイ</t>
    </rPh>
    <rPh sb="224" eb="226">
      <t>ジギョウ</t>
    </rPh>
    <rPh sb="226" eb="228">
      <t>キボ</t>
    </rPh>
    <rPh sb="228" eb="230">
      <t>ヒリツ</t>
    </rPh>
    <rPh sb="231" eb="235">
      <t>ルイジダンタイ</t>
    </rPh>
    <rPh sb="236" eb="237">
      <t>クラ</t>
    </rPh>
    <rPh sb="238" eb="239">
      <t>タカ</t>
    </rPh>
    <rPh sb="240" eb="242">
      <t>シヒョウ</t>
    </rPh>
    <rPh sb="250" eb="254">
      <t>カンキョセイビ</t>
    </rPh>
    <rPh sb="255" eb="256">
      <t>ヨウ</t>
    </rPh>
    <rPh sb="258" eb="261">
      <t>キギョウサイ</t>
    </rPh>
    <rPh sb="262" eb="263">
      <t>オオ</t>
    </rPh>
    <rPh sb="264" eb="265">
      <t>シ</t>
    </rPh>
    <rPh sb="272" eb="275">
      <t>ゲスイドウ</t>
    </rPh>
    <rPh sb="275" eb="278">
      <t>フキュウリツ</t>
    </rPh>
    <rPh sb="283" eb="284">
      <t>コ</t>
    </rPh>
    <rPh sb="286" eb="288">
      <t>ゲンザイ</t>
    </rPh>
    <rPh sb="289" eb="291">
      <t>ゲンショウ</t>
    </rPh>
    <rPh sb="291" eb="293">
      <t>ケイコウ</t>
    </rPh>
    <rPh sb="302" eb="304">
      <t>ケイヒ</t>
    </rPh>
    <rPh sb="304" eb="307">
      <t>カイシュウリツ</t>
    </rPh>
    <rPh sb="308" eb="310">
      <t>ケイヒ</t>
    </rPh>
    <rPh sb="310" eb="313">
      <t>カイシュウリツ</t>
    </rPh>
    <rPh sb="313" eb="315">
      <t>コウジョウ</t>
    </rPh>
    <rPh sb="327" eb="328">
      <t>シメ</t>
    </rPh>
    <rPh sb="334" eb="336">
      <t>コンゴ</t>
    </rPh>
    <rPh sb="336" eb="339">
      <t>キギョウサイ</t>
    </rPh>
    <rPh sb="339" eb="341">
      <t>リソク</t>
    </rPh>
    <rPh sb="342" eb="344">
      <t>ゲンショウ</t>
    </rPh>
    <rPh sb="352" eb="356">
      <t>スイセンカリツ</t>
    </rPh>
    <rPh sb="356" eb="358">
      <t>コウジョウ</t>
    </rPh>
    <rPh sb="360" eb="362">
      <t>トリクミ</t>
    </rPh>
    <rPh sb="363" eb="364">
      <t>オコナ</t>
    </rPh>
    <rPh sb="374" eb="375">
      <t>チカ</t>
    </rPh>
    <rPh sb="376" eb="378">
      <t>スウチ</t>
    </rPh>
    <rPh sb="379" eb="381">
      <t>ジョウショウ</t>
    </rPh>
    <rPh sb="391" eb="393">
      <t>レイワ</t>
    </rPh>
    <rPh sb="394" eb="396">
      <t>ネンド</t>
    </rPh>
    <rPh sb="408" eb="410">
      <t>ジッサイ</t>
    </rPh>
    <rPh sb="411" eb="416">
      <t>ケイヒカイシュウリツ</t>
    </rPh>
    <rPh sb="417" eb="419">
      <t>シヒョウ</t>
    </rPh>
    <rPh sb="420" eb="422">
      <t>カイリ</t>
    </rPh>
    <rPh sb="423" eb="424">
      <t>デ</t>
    </rPh>
    <rPh sb="470" eb="471">
      <t>カンガ</t>
    </rPh>
    <rPh sb="476" eb="478">
      <t>オスイ</t>
    </rPh>
    <rPh sb="478" eb="480">
      <t>ショリ</t>
    </rPh>
    <rPh sb="480" eb="482">
      <t>ゲンカ</t>
    </rPh>
    <rPh sb="483" eb="487">
      <t>イジカンリ</t>
    </rPh>
    <rPh sb="489" eb="491">
      <t>シュクゲン</t>
    </rPh>
    <rPh sb="527" eb="532">
      <t>シセツリヨウリツ</t>
    </rPh>
    <rPh sb="533" eb="535">
      <t>トウチョウ</t>
    </rPh>
    <rPh sb="540" eb="543">
      <t>ショリジョウ</t>
    </rPh>
    <rPh sb="544" eb="545">
      <t>ユウ</t>
    </rPh>
    <rPh sb="553" eb="555">
      <t>トウガイ</t>
    </rPh>
    <rPh sb="555" eb="557">
      <t>スウチ</t>
    </rPh>
    <rPh sb="557" eb="558">
      <t>ナシ</t>
    </rPh>
    <rPh sb="561" eb="565">
      <t>スイセンカリツ</t>
    </rPh>
    <rPh sb="566" eb="568">
      <t>カンキョ</t>
    </rPh>
    <rPh sb="568" eb="570">
      <t>セイビ</t>
    </rPh>
    <rPh sb="570" eb="571">
      <t>チ</t>
    </rPh>
    <rPh sb="575" eb="579">
      <t>ジュウタクカイハツ</t>
    </rPh>
    <rPh sb="580" eb="582">
      <t>セツゾク</t>
    </rPh>
    <rPh sb="582" eb="584">
      <t>ケイハツ</t>
    </rPh>
    <rPh sb="584" eb="585">
      <t>トウ</t>
    </rPh>
    <rPh sb="586" eb="588">
      <t>フクスウ</t>
    </rPh>
    <rPh sb="589" eb="591">
      <t>ヨウイン</t>
    </rPh>
    <rPh sb="595" eb="597">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</si>
</sst>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quot;-&quot;">
                  <c:v>0.01</c:v>
                </c:pt>
              </c:numCache>
            </c:numRef>
          </c:val>
          <c:extLst>
            <c:ext xmlns:c16="http://schemas.microsoft.com/office/drawing/2014/chart" uri="{C3380CC4-5D6E-409C-BE32-E72D297353CC}">
              <c16:uniqueId val="{00000000-2FD0-4AAB-9EDF-4DAAD9B2A11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0.15</c:v>
                </c:pt>
                <c:pt idx="2">
                  <c:v>0.12</c:v>
                </c:pt>
                <c:pt idx="3">
                  <c:v>0.18</c:v>
                </c:pt>
                <c:pt idx="4">
                  <c:v>0.16</c:v>
                </c:pt>
              </c:numCache>
            </c:numRef>
          </c:val>
          <c:smooth val="0"/>
          <c:extLst>
            <c:ext xmlns:c16="http://schemas.microsoft.com/office/drawing/2014/chart" uri="{C3380CC4-5D6E-409C-BE32-E72D297353CC}">
              <c16:uniqueId val="{00000001-2FD0-4AAB-9EDF-4DAAD9B2A11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2F-4B5E-866B-36E83BF3CAA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58.12</c:v>
                </c:pt>
                <c:pt idx="1">
                  <c:v>58.14</c:v>
                </c:pt>
                <c:pt idx="2">
                  <c:v>58.55</c:v>
                </c:pt>
                <c:pt idx="3">
                  <c:v>59.45</c:v>
                </c:pt>
                <c:pt idx="4">
                  <c:v>60.92</c:v>
                </c:pt>
              </c:numCache>
            </c:numRef>
          </c:val>
          <c:smooth val="0"/>
          <c:extLst>
            <c:ext xmlns:c16="http://schemas.microsoft.com/office/drawing/2014/chart" uri="{C3380CC4-5D6E-409C-BE32-E72D297353CC}">
              <c16:uniqueId val="{00000001-BA2F-4B5E-866B-36E83BF3CAA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90.27</c:v>
                </c:pt>
                <c:pt idx="1">
                  <c:v>93.81</c:v>
                </c:pt>
                <c:pt idx="2">
                  <c:v>94.15</c:v>
                </c:pt>
                <c:pt idx="3">
                  <c:v>94.68</c:v>
                </c:pt>
                <c:pt idx="4">
                  <c:v>94.83</c:v>
                </c:pt>
              </c:numCache>
            </c:numRef>
          </c:val>
          <c:extLst>
            <c:ext xmlns:c16="http://schemas.microsoft.com/office/drawing/2014/chart" uri="{C3380CC4-5D6E-409C-BE32-E72D297353CC}">
              <c16:uniqueId val="{00000000-523B-4031-9DAD-278ADC499E8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92.55</c:v>
                </c:pt>
                <c:pt idx="1">
                  <c:v>92.44</c:v>
                </c:pt>
                <c:pt idx="2">
                  <c:v>91.97</c:v>
                </c:pt>
                <c:pt idx="3">
                  <c:v>91.93</c:v>
                </c:pt>
                <c:pt idx="4">
                  <c:v>92.33</c:v>
                </c:pt>
              </c:numCache>
            </c:numRef>
          </c:val>
          <c:smooth val="0"/>
          <c:extLst>
            <c:ext xmlns:c16="http://schemas.microsoft.com/office/drawing/2014/chart" uri="{C3380CC4-5D6E-409C-BE32-E72D297353CC}">
              <c16:uniqueId val="{00000001-523B-4031-9DAD-278ADC499E8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102.92</c:v>
                </c:pt>
                <c:pt idx="1">
                  <c:v>103.94</c:v>
                </c:pt>
                <c:pt idx="2">
                  <c:v>102.62</c:v>
                </c:pt>
                <c:pt idx="3">
                  <c:v>102.77</c:v>
                </c:pt>
                <c:pt idx="4">
                  <c:v>104.26</c:v>
                </c:pt>
              </c:numCache>
            </c:numRef>
          </c:val>
          <c:extLst>
            <c:ext xmlns:c16="http://schemas.microsoft.com/office/drawing/2014/chart" uri="{C3380CC4-5D6E-409C-BE32-E72D297353CC}">
              <c16:uniqueId val="{00000000-D93D-4293-AE24-49463831F5B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103.78</c:v>
                </c:pt>
                <c:pt idx="1">
                  <c:v>103.57</c:v>
                </c:pt>
                <c:pt idx="2">
                  <c:v>102.34</c:v>
                </c:pt>
                <c:pt idx="3">
                  <c:v>104.17</c:v>
                </c:pt>
                <c:pt idx="4">
                  <c:v>103.27</c:v>
                </c:pt>
              </c:numCache>
            </c:numRef>
          </c:val>
          <c:smooth val="0"/>
          <c:extLst>
            <c:ext xmlns:c16="http://schemas.microsoft.com/office/drawing/2014/chart" uri="{C3380CC4-5D6E-409C-BE32-E72D297353CC}">
              <c16:uniqueId val="{00000001-D93D-4293-AE24-49463831F5B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40.85</c:v>
                </c:pt>
                <c:pt idx="1">
                  <c:v>42.57</c:v>
                </c:pt>
                <c:pt idx="2">
                  <c:v>44.24</c:v>
                </c:pt>
                <c:pt idx="3">
                  <c:v>45.96</c:v>
                </c:pt>
                <c:pt idx="4">
                  <c:v>47.57</c:v>
                </c:pt>
              </c:numCache>
            </c:numRef>
          </c:val>
          <c:extLst>
            <c:ext xmlns:c16="http://schemas.microsoft.com/office/drawing/2014/chart" uri="{C3380CC4-5D6E-409C-BE32-E72D297353CC}">
              <c16:uniqueId val="{00000000-3511-4C7A-944E-51AF93C2F5D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18.829999999999998</c:v>
                </c:pt>
                <c:pt idx="1">
                  <c:v>23.14</c:v>
                </c:pt>
                <c:pt idx="2">
                  <c:v>23.95</c:v>
                </c:pt>
                <c:pt idx="3">
                  <c:v>25.32</c:v>
                </c:pt>
                <c:pt idx="4">
                  <c:v>25.69</c:v>
                </c:pt>
              </c:numCache>
            </c:numRef>
          </c:val>
          <c:smooth val="0"/>
          <c:extLst>
            <c:ext xmlns:c16="http://schemas.microsoft.com/office/drawing/2014/chart" uri="{C3380CC4-5D6E-409C-BE32-E72D297353CC}">
              <c16:uniqueId val="{00000001-3511-4C7A-944E-51AF93C2F5D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DA-4F06-83A8-C20D075EA9D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0.56999999999999995</c:v>
                </c:pt>
                <c:pt idx="1">
                  <c:v>0.55000000000000004</c:v>
                </c:pt>
                <c:pt idx="2">
                  <c:v>0.78</c:v>
                </c:pt>
                <c:pt idx="3">
                  <c:v>0.91</c:v>
                </c:pt>
                <c:pt idx="4">
                  <c:v>2.9</c:v>
                </c:pt>
              </c:numCache>
            </c:numRef>
          </c:val>
          <c:smooth val="0"/>
          <c:extLst>
            <c:ext xmlns:c16="http://schemas.microsoft.com/office/drawing/2014/chart" uri="{C3380CC4-5D6E-409C-BE32-E72D297353CC}">
              <c16:uniqueId val="{00000001-18DA-4F06-83A8-C20D075EA9D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EC-4E03-87FF-E9AF6823826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19.829999999999998</c:v>
                </c:pt>
                <c:pt idx="1">
                  <c:v>21.3</c:v>
                </c:pt>
                <c:pt idx="2">
                  <c:v>39.799999999999997</c:v>
                </c:pt>
                <c:pt idx="3">
                  <c:v>20.04</c:v>
                </c:pt>
                <c:pt idx="4">
                  <c:v>20.28</c:v>
                </c:pt>
              </c:numCache>
            </c:numRef>
          </c:val>
          <c:smooth val="0"/>
          <c:extLst>
            <c:ext xmlns:c16="http://schemas.microsoft.com/office/drawing/2014/chart" uri="{C3380CC4-5D6E-409C-BE32-E72D297353CC}">
              <c16:uniqueId val="{00000001-45EC-4E03-87FF-E9AF6823826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9.39</c:v>
                </c:pt>
                <c:pt idx="1">
                  <c:v>9.7100000000000009</c:v>
                </c:pt>
                <c:pt idx="2">
                  <c:v>10.42</c:v>
                </c:pt>
                <c:pt idx="3">
                  <c:v>19.79</c:v>
                </c:pt>
                <c:pt idx="4">
                  <c:v>17.52</c:v>
                </c:pt>
              </c:numCache>
            </c:numRef>
          </c:val>
          <c:extLst>
            <c:ext xmlns:c16="http://schemas.microsoft.com/office/drawing/2014/chart" uri="{C3380CC4-5D6E-409C-BE32-E72D297353CC}">
              <c16:uniqueId val="{00000000-34F0-4DC8-92B1-40C5C8B8A33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54.3</c:v>
                </c:pt>
                <c:pt idx="1">
                  <c:v>57.92</c:v>
                </c:pt>
                <c:pt idx="2">
                  <c:v>63.17</c:v>
                </c:pt>
                <c:pt idx="3">
                  <c:v>69.150000000000006</c:v>
                </c:pt>
                <c:pt idx="4">
                  <c:v>74.84</c:v>
                </c:pt>
              </c:numCache>
            </c:numRef>
          </c:val>
          <c:smooth val="0"/>
          <c:extLst>
            <c:ext xmlns:c16="http://schemas.microsoft.com/office/drawing/2014/chart" uri="{C3380CC4-5D6E-409C-BE32-E72D297353CC}">
              <c16:uniqueId val="{00000001-34F0-4DC8-92B1-40C5C8B8A33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1201.81</c:v>
                </c:pt>
                <c:pt idx="1">
                  <c:v>1154.8399999999999</c:v>
                </c:pt>
                <c:pt idx="2">
                  <c:v>1195.52</c:v>
                </c:pt>
                <c:pt idx="3">
                  <c:v>1038.23</c:v>
                </c:pt>
                <c:pt idx="4">
                  <c:v>993.32</c:v>
                </c:pt>
              </c:numCache>
            </c:numRef>
          </c:val>
          <c:extLst>
            <c:ext xmlns:c16="http://schemas.microsoft.com/office/drawing/2014/chart" uri="{C3380CC4-5D6E-409C-BE32-E72D297353CC}">
              <c16:uniqueId val="{00000000-C304-44C7-8495-6C3AE568346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856.88</c:v>
                </c:pt>
                <c:pt idx="1">
                  <c:v>799.49</c:v>
                </c:pt>
                <c:pt idx="2">
                  <c:v>863.92</c:v>
                </c:pt>
                <c:pt idx="3">
                  <c:v>793.41</c:v>
                </c:pt>
                <c:pt idx="4">
                  <c:v>693.82</c:v>
                </c:pt>
              </c:numCache>
            </c:numRef>
          </c:val>
          <c:smooth val="0"/>
          <c:extLst>
            <c:ext xmlns:c16="http://schemas.microsoft.com/office/drawing/2014/chart" uri="{C3380CC4-5D6E-409C-BE32-E72D297353CC}">
              <c16:uniqueId val="{00000001-C304-44C7-8495-6C3AE568346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87.41</c:v>
                </c:pt>
                <c:pt idx="1">
                  <c:v>87.5</c:v>
                </c:pt>
                <c:pt idx="2">
                  <c:v>88.08</c:v>
                </c:pt>
                <c:pt idx="3">
                  <c:v>86.78</c:v>
                </c:pt>
                <c:pt idx="4">
                  <c:v>86.94</c:v>
                </c:pt>
              </c:numCache>
            </c:numRef>
          </c:val>
          <c:extLst>
            <c:ext xmlns:c16="http://schemas.microsoft.com/office/drawing/2014/chart" uri="{C3380CC4-5D6E-409C-BE32-E72D297353CC}">
              <c16:uniqueId val="{00000000-AB00-4727-9AC3-408EA3EFC02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89.01</c:v>
                </c:pt>
                <c:pt idx="1">
                  <c:v>89.09</c:v>
                </c:pt>
                <c:pt idx="2">
                  <c:v>87.28</c:v>
                </c:pt>
                <c:pt idx="3">
                  <c:v>84.86</c:v>
                </c:pt>
                <c:pt idx="4">
                  <c:v>85.44</c:v>
                </c:pt>
              </c:numCache>
            </c:numRef>
          </c:val>
          <c:smooth val="0"/>
          <c:extLst>
            <c:ext xmlns:c16="http://schemas.microsoft.com/office/drawing/2014/chart" uri="{C3380CC4-5D6E-409C-BE32-E72D297353CC}">
              <c16:uniqueId val="{00000001-AB00-4727-9AC3-408EA3EFC02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150.43</c:v>
                </c:pt>
                <c:pt idx="1">
                  <c:v>150</c:v>
                </c:pt>
                <c:pt idx="2">
                  <c:v>150</c:v>
                </c:pt>
                <c:pt idx="3">
                  <c:v>152.43</c:v>
                </c:pt>
                <c:pt idx="4">
                  <c:v>152.13999999999999</c:v>
                </c:pt>
              </c:numCache>
            </c:numRef>
          </c:val>
          <c:extLst>
            <c:ext xmlns:c16="http://schemas.microsoft.com/office/drawing/2014/chart" uri="{C3380CC4-5D6E-409C-BE32-E72D297353CC}">
              <c16:uniqueId val="{00000000-7777-40F1-ABE0-8609B1381A0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147.08000000000001</c:v>
                </c:pt>
                <c:pt idx="1">
                  <c:v>142.76</c:v>
                </c:pt>
                <c:pt idx="2">
                  <c:v>145.58000000000001</c:v>
                </c:pt>
                <c:pt idx="3">
                  <c:v>147.69</c:v>
                </c:pt>
                <c:pt idx="4">
                  <c:v>151.87</c:v>
                </c:pt>
              </c:numCache>
            </c:numRef>
          </c:val>
          <c:smooth val="0"/>
          <c:extLst>
            <c:ext xmlns:c16="http://schemas.microsoft.com/office/drawing/2014/chart" uri="{C3380CC4-5D6E-409C-BE32-E72D297353CC}">
              <c16:uniqueId val="{00000001-7777-40F1-ABE0-8609B1381A0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42"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奈良県　田原本町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Cb1</v>
      </c>
      <c r="X8" s="34"/>
      <c r="Y8" s="34"/>
      <c r="Z8" s="34"/>
      <c r="AA8" s="34"/>
      <c r="AB8" s="34"/>
      <c r="AC8" s="34"/>
      <c r="AD8" s="35" t="str">
        <f>データ!$M$6</f>
        <v>非設置</v>
      </c>
      <c r="AE8" s="35"/>
      <c r="AF8" s="35"/>
      <c r="AG8" s="35"/>
      <c r="AH8" s="35"/>
      <c r="AI8" s="35"/>
      <c r="AJ8" s="35"/>
      <c r="AK8" s="3"/>
      <c r="AL8" s="36">
        <f>データ!S6</f>
        <v>31379</v>
      </c>
      <c r="AM8" s="36"/>
      <c r="AN8" s="36"/>
      <c r="AO8" s="36"/>
      <c r="AP8" s="36"/>
      <c r="AQ8" s="36"/>
      <c r="AR8" s="36"/>
      <c r="AS8" s="36"/>
      <c r="AT8" s="37">
        <f>データ!T6</f>
        <v>21.09</v>
      </c>
      <c r="AU8" s="37"/>
      <c r="AV8" s="37"/>
      <c r="AW8" s="37"/>
      <c r="AX8" s="37"/>
      <c r="AY8" s="37"/>
      <c r="AZ8" s="37"/>
      <c r="BA8" s="37"/>
      <c r="BB8" s="37">
        <f>データ!U6</f>
        <v>1487.86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56.14</v>
      </c>
      <c r="J10" s="37"/>
      <c r="K10" s="37"/>
      <c r="L10" s="37"/>
      <c r="M10" s="37"/>
      <c r="N10" s="37"/>
      <c r="O10" s="37"/>
      <c r="P10" s="37">
        <f>データ!P6</f>
        <v>80.98</v>
      </c>
      <c r="Q10" s="37"/>
      <c r="R10" s="37"/>
      <c r="S10" s="37"/>
      <c r="T10" s="37"/>
      <c r="U10" s="37"/>
      <c r="V10" s="37"/>
      <c r="W10" s="37">
        <f>データ!Q6</f>
        <v>87</v>
      </c>
      <c r="X10" s="37"/>
      <c r="Y10" s="37"/>
      <c r="Z10" s="37"/>
      <c r="AA10" s="37"/>
      <c r="AB10" s="37"/>
      <c r="AC10" s="37"/>
      <c r="AD10" s="36">
        <f>データ!R6</f>
        <v>2690</v>
      </c>
      <c r="AE10" s="36"/>
      <c r="AF10" s="36"/>
      <c r="AG10" s="36"/>
      <c r="AH10" s="36"/>
      <c r="AI10" s="36"/>
      <c r="AJ10" s="36"/>
      <c r="AK10" s="2"/>
      <c r="AL10" s="36">
        <f>データ!V6</f>
        <v>25321</v>
      </c>
      <c r="AM10" s="36"/>
      <c r="AN10" s="36"/>
      <c r="AO10" s="36"/>
      <c r="AP10" s="36"/>
      <c r="AQ10" s="36"/>
      <c r="AR10" s="36"/>
      <c r="AS10" s="36"/>
      <c r="AT10" s="37">
        <f>データ!W6</f>
        <v>4.66</v>
      </c>
      <c r="AU10" s="37"/>
      <c r="AV10" s="37"/>
      <c r="AW10" s="37"/>
      <c r="AX10" s="37"/>
      <c r="AY10" s="37"/>
      <c r="AZ10" s="37"/>
      <c r="BA10" s="37"/>
      <c r="BB10" s="37">
        <f>データ!X6</f>
        <v>5433.69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rFAayYRoq8PmY0k1VO0h8ghZQyVWLswO+RRnPLLnsNpjJs5mb1+RWstGEiAX4JxEXC5zBEuPXUbmX6f/8CWGyg==" saltValue="d/v0QF3SsMU+wFS+utS0J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293636</v>
      </c>
      <c r="D6" s="19">
        <f t="shared" si="3"/>
        <v>46</v>
      </c>
      <c r="E6" s="19">
        <f t="shared" si="3"/>
        <v>17</v>
      </c>
      <c r="F6" s="19">
        <f t="shared" si="3"/>
        <v>1</v>
      </c>
      <c r="G6" s="19">
        <f t="shared" si="3"/>
        <v>0</v>
      </c>
      <c r="H6" s="19" t="str">
        <f t="shared" si="3"/>
        <v>奈良県　田原本町</v>
      </c>
      <c r="I6" s="19" t="str">
        <f t="shared" si="3"/>
        <v>法適用</v>
      </c>
      <c r="J6" s="19" t="str">
        <f t="shared" si="3"/>
        <v>下水道事業</v>
      </c>
      <c r="K6" s="19" t="str">
        <f t="shared" si="3"/>
        <v>公共下水道</v>
      </c>
      <c r="L6" s="19" t="str">
        <f t="shared" si="3"/>
        <v>Cb1</v>
      </c>
      <c r="M6" s="19" t="str">
        <f t="shared" si="3"/>
        <v>非設置</v>
      </c>
      <c r="N6" s="20" t="str">
        <f t="shared" si="3"/>
        <v>-</v>
      </c>
      <c r="O6" s="20">
        <f t="shared" si="3"/>
        <v>56.14</v>
      </c>
      <c r="P6" s="20">
        <f t="shared" si="3"/>
        <v>80.98</v>
      </c>
      <c r="Q6" s="20">
        <f t="shared" si="3"/>
        <v>87</v>
      </c>
      <c r="R6" s="20">
        <f t="shared" si="3"/>
        <v>2690</v>
      </c>
      <c r="S6" s="20">
        <f t="shared" si="3"/>
        <v>31379</v>
      </c>
      <c r="T6" s="20">
        <f t="shared" si="3"/>
        <v>21.09</v>
      </c>
      <c r="U6" s="20">
        <f t="shared" si="3"/>
        <v>1487.86</v>
      </c>
      <c r="V6" s="20">
        <f t="shared" si="3"/>
        <v>25321</v>
      </c>
      <c r="W6" s="20">
        <f t="shared" si="3"/>
        <v>4.66</v>
      </c>
      <c r="X6" s="20">
        <f t="shared" si="3"/>
        <v>5433.69</v>
      </c>
      <c r="Y6" s="21">
        <f>IF(Y7="",NA(),Y7)</f>
        <v>102.92</v>
      </c>
      <c r="Z6" s="21">
        <f t="shared" ref="Z6:AH6" si="4">IF(Z7="",NA(),Z7)</f>
        <v>103.94</v>
      </c>
      <c r="AA6" s="21">
        <f t="shared" si="4"/>
        <v>102.62</v>
      </c>
      <c r="AB6" s="21">
        <f t="shared" si="4"/>
        <v>102.77</v>
      </c>
      <c r="AC6" s="21">
        <f t="shared" si="4"/>
        <v>104.26</v>
      </c>
      <c r="AD6" s="21">
        <f t="shared" si="4"/>
        <v>103.78</v>
      </c>
      <c r="AE6" s="21">
        <f t="shared" si="4"/>
        <v>103.57</v>
      </c>
      <c r="AF6" s="21">
        <f t="shared" si="4"/>
        <v>102.34</v>
      </c>
      <c r="AG6" s="21">
        <f t="shared" si="4"/>
        <v>104.17</v>
      </c>
      <c r="AH6" s="21">
        <f t="shared" si="4"/>
        <v>103.27</v>
      </c>
      <c r="AI6" s="20" t="str">
        <f>IF(AI7="","",IF(AI7="-","【-】","【"&amp;SUBSTITUTE(TEXT(AI7,"#,##0.00"),"-","△")&amp;"】"))</f>
        <v>【105.36】</v>
      </c>
      <c r="AJ6" s="20">
        <f>IF(AJ7="",NA(),AJ7)</f>
        <v>0</v>
      </c>
      <c r="AK6" s="20">
        <f t="shared" ref="AK6:AS6" si="5">IF(AK7="",NA(),AK7)</f>
        <v>0</v>
      </c>
      <c r="AL6" s="20">
        <f t="shared" si="5"/>
        <v>0</v>
      </c>
      <c r="AM6" s="20">
        <f t="shared" si="5"/>
        <v>0</v>
      </c>
      <c r="AN6" s="20">
        <f t="shared" si="5"/>
        <v>0</v>
      </c>
      <c r="AO6" s="21">
        <f t="shared" si="5"/>
        <v>19.829999999999998</v>
      </c>
      <c r="AP6" s="21">
        <f t="shared" si="5"/>
        <v>21.3</v>
      </c>
      <c r="AQ6" s="21">
        <f t="shared" si="5"/>
        <v>39.799999999999997</v>
      </c>
      <c r="AR6" s="21">
        <f t="shared" si="5"/>
        <v>20.04</v>
      </c>
      <c r="AS6" s="21">
        <f t="shared" si="5"/>
        <v>20.28</v>
      </c>
      <c r="AT6" s="20" t="str">
        <f>IF(AT7="","",IF(AT7="-","【-】","【"&amp;SUBSTITUTE(TEXT(AT7,"#,##0.00"),"-","△")&amp;"】"))</f>
        <v>【3.12】</v>
      </c>
      <c r="AU6" s="21">
        <f>IF(AU7="",NA(),AU7)</f>
        <v>9.39</v>
      </c>
      <c r="AV6" s="21">
        <f t="shared" ref="AV6:BD6" si="6">IF(AV7="",NA(),AV7)</f>
        <v>9.7100000000000009</v>
      </c>
      <c r="AW6" s="21">
        <f t="shared" si="6"/>
        <v>10.42</v>
      </c>
      <c r="AX6" s="21">
        <f t="shared" si="6"/>
        <v>19.79</v>
      </c>
      <c r="AY6" s="21">
        <f t="shared" si="6"/>
        <v>17.52</v>
      </c>
      <c r="AZ6" s="21">
        <f t="shared" si="6"/>
        <v>54.3</v>
      </c>
      <c r="BA6" s="21">
        <f t="shared" si="6"/>
        <v>57.92</v>
      </c>
      <c r="BB6" s="21">
        <f t="shared" si="6"/>
        <v>63.17</v>
      </c>
      <c r="BC6" s="21">
        <f t="shared" si="6"/>
        <v>69.150000000000006</v>
      </c>
      <c r="BD6" s="21">
        <f t="shared" si="6"/>
        <v>74.84</v>
      </c>
      <c r="BE6" s="20" t="str">
        <f>IF(BE7="","",IF(BE7="-","【-】","【"&amp;SUBSTITUTE(TEXT(BE7,"#,##0.00"),"-","△")&amp;"】"))</f>
        <v>【82.75】</v>
      </c>
      <c r="BF6" s="21">
        <f>IF(BF7="",NA(),BF7)</f>
        <v>1201.81</v>
      </c>
      <c r="BG6" s="21">
        <f t="shared" ref="BG6:BO6" si="7">IF(BG7="",NA(),BG7)</f>
        <v>1154.8399999999999</v>
      </c>
      <c r="BH6" s="21">
        <f t="shared" si="7"/>
        <v>1195.52</v>
      </c>
      <c r="BI6" s="21">
        <f t="shared" si="7"/>
        <v>1038.23</v>
      </c>
      <c r="BJ6" s="21">
        <f t="shared" si="7"/>
        <v>993.32</v>
      </c>
      <c r="BK6" s="21">
        <f t="shared" si="7"/>
        <v>856.88</v>
      </c>
      <c r="BL6" s="21">
        <f t="shared" si="7"/>
        <v>799.49</v>
      </c>
      <c r="BM6" s="21">
        <f t="shared" si="7"/>
        <v>863.92</v>
      </c>
      <c r="BN6" s="21">
        <f t="shared" si="7"/>
        <v>793.41</v>
      </c>
      <c r="BO6" s="21">
        <f t="shared" si="7"/>
        <v>693.82</v>
      </c>
      <c r="BP6" s="20" t="str">
        <f>IF(BP7="","",IF(BP7="-","【-】","【"&amp;SUBSTITUTE(TEXT(BP7,"#,##0.00"),"-","△")&amp;"】"))</f>
        <v>【602.56】</v>
      </c>
      <c r="BQ6" s="21">
        <f>IF(BQ7="",NA(),BQ7)</f>
        <v>87.41</v>
      </c>
      <c r="BR6" s="21">
        <f t="shared" ref="BR6:BZ6" si="8">IF(BR7="",NA(),BR7)</f>
        <v>87.5</v>
      </c>
      <c r="BS6" s="21">
        <f t="shared" si="8"/>
        <v>88.08</v>
      </c>
      <c r="BT6" s="21">
        <f t="shared" si="8"/>
        <v>86.78</v>
      </c>
      <c r="BU6" s="21">
        <f t="shared" si="8"/>
        <v>86.94</v>
      </c>
      <c r="BV6" s="21">
        <f t="shared" si="8"/>
        <v>89.01</v>
      </c>
      <c r="BW6" s="21">
        <f t="shared" si="8"/>
        <v>89.09</v>
      </c>
      <c r="BX6" s="21">
        <f t="shared" si="8"/>
        <v>87.28</v>
      </c>
      <c r="BY6" s="21">
        <f t="shared" si="8"/>
        <v>84.86</v>
      </c>
      <c r="BZ6" s="21">
        <f t="shared" si="8"/>
        <v>85.44</v>
      </c>
      <c r="CA6" s="20" t="str">
        <f>IF(CA7="","",IF(CA7="-","【-】","【"&amp;SUBSTITUTE(TEXT(CA7,"#,##0.00"),"-","△")&amp;"】"))</f>
        <v>【97.94】</v>
      </c>
      <c r="CB6" s="21">
        <f>IF(CB7="",NA(),CB7)</f>
        <v>150.43</v>
      </c>
      <c r="CC6" s="21">
        <f t="shared" ref="CC6:CK6" si="9">IF(CC7="",NA(),CC7)</f>
        <v>150</v>
      </c>
      <c r="CD6" s="21">
        <f t="shared" si="9"/>
        <v>150</v>
      </c>
      <c r="CE6" s="21">
        <f t="shared" si="9"/>
        <v>152.43</v>
      </c>
      <c r="CF6" s="21">
        <f t="shared" si="9"/>
        <v>152.13999999999999</v>
      </c>
      <c r="CG6" s="21">
        <f t="shared" si="9"/>
        <v>147.08000000000001</v>
      </c>
      <c r="CH6" s="21">
        <f t="shared" si="9"/>
        <v>142.76</v>
      </c>
      <c r="CI6" s="21">
        <f t="shared" si="9"/>
        <v>145.58000000000001</v>
      </c>
      <c r="CJ6" s="21">
        <f t="shared" si="9"/>
        <v>147.69</v>
      </c>
      <c r="CK6" s="21">
        <f t="shared" si="9"/>
        <v>151.87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58.12</v>
      </c>
      <c r="CS6" s="21">
        <f t="shared" si="10"/>
        <v>58.14</v>
      </c>
      <c r="CT6" s="21">
        <f t="shared" si="10"/>
        <v>58.55</v>
      </c>
      <c r="CU6" s="21">
        <f t="shared" si="10"/>
        <v>59.45</v>
      </c>
      <c r="CV6" s="21">
        <f t="shared" si="10"/>
        <v>60.92</v>
      </c>
      <c r="CW6" s="20" t="str">
        <f>IF(CW7="","",IF(CW7="-","【-】","【"&amp;SUBSTITUTE(TEXT(CW7,"#,##0.00"),"-","△")&amp;"】"))</f>
        <v>【60.13】</v>
      </c>
      <c r="CX6" s="21">
        <f>IF(CX7="",NA(),CX7)</f>
        <v>90.27</v>
      </c>
      <c r="CY6" s="21">
        <f t="shared" ref="CY6:DG6" si="11">IF(CY7="",NA(),CY7)</f>
        <v>93.81</v>
      </c>
      <c r="CZ6" s="21">
        <f t="shared" si="11"/>
        <v>94.15</v>
      </c>
      <c r="DA6" s="21">
        <f t="shared" si="11"/>
        <v>94.68</v>
      </c>
      <c r="DB6" s="21">
        <f t="shared" si="11"/>
        <v>94.83</v>
      </c>
      <c r="DC6" s="21">
        <f t="shared" si="11"/>
        <v>92.55</v>
      </c>
      <c r="DD6" s="21">
        <f t="shared" si="11"/>
        <v>92.44</v>
      </c>
      <c r="DE6" s="21">
        <f t="shared" si="11"/>
        <v>91.97</v>
      </c>
      <c r="DF6" s="21">
        <f t="shared" si="11"/>
        <v>91.93</v>
      </c>
      <c r="DG6" s="21">
        <f t="shared" si="11"/>
        <v>92.33</v>
      </c>
      <c r="DH6" s="20" t="str">
        <f>IF(DH7="","",IF(DH7="-","【-】","【"&amp;SUBSTITUTE(TEXT(DH7,"#,##0.00"),"-","△")&amp;"】"))</f>
        <v>【96.00】</v>
      </c>
      <c r="DI6" s="21">
        <f>IF(DI7="",NA(),DI7)</f>
        <v>40.85</v>
      </c>
      <c r="DJ6" s="21">
        <f t="shared" ref="DJ6:DR6" si="12">IF(DJ7="",NA(),DJ7)</f>
        <v>42.57</v>
      </c>
      <c r="DK6" s="21">
        <f t="shared" si="12"/>
        <v>44.24</v>
      </c>
      <c r="DL6" s="21">
        <f t="shared" si="12"/>
        <v>45.96</v>
      </c>
      <c r="DM6" s="21">
        <f t="shared" si="12"/>
        <v>47.57</v>
      </c>
      <c r="DN6" s="21">
        <f t="shared" si="12"/>
        <v>18.829999999999998</v>
      </c>
      <c r="DO6" s="21">
        <f t="shared" si="12"/>
        <v>23.14</v>
      </c>
      <c r="DP6" s="21">
        <f t="shared" si="12"/>
        <v>23.95</v>
      </c>
      <c r="DQ6" s="21">
        <f t="shared" si="12"/>
        <v>25.32</v>
      </c>
      <c r="DR6" s="21">
        <f t="shared" si="12"/>
        <v>25.69</v>
      </c>
      <c r="DS6" s="20" t="str">
        <f>IF(DS7="","",IF(DS7="-","【-】","【"&amp;SUBSTITUTE(TEXT(DS7,"#,##0.00"),"-","△")&amp;"】"))</f>
        <v>【42.20】</v>
      </c>
      <c r="DT6" s="20">
        <f>IF(DT7="",NA(),DT7)</f>
        <v>0</v>
      </c>
      <c r="DU6" s="20">
        <f t="shared" ref="DU6:EC6" si="13">IF(DU7="",NA(),DU7)</f>
        <v>0</v>
      </c>
      <c r="DV6" s="20">
        <f t="shared" si="13"/>
        <v>0</v>
      </c>
      <c r="DW6" s="20">
        <f t="shared" si="13"/>
        <v>0</v>
      </c>
      <c r="DX6" s="20">
        <f t="shared" si="13"/>
        <v>0</v>
      </c>
      <c r="DY6" s="21">
        <f t="shared" si="13"/>
        <v>0.56999999999999995</v>
      </c>
      <c r="DZ6" s="21">
        <f t="shared" si="13"/>
        <v>0.55000000000000004</v>
      </c>
      <c r="EA6" s="21">
        <f t="shared" si="13"/>
        <v>0.78</v>
      </c>
      <c r="EB6" s="21">
        <f t="shared" si="13"/>
        <v>0.91</v>
      </c>
      <c r="EC6" s="21">
        <f t="shared" si="13"/>
        <v>2.9</v>
      </c>
      <c r="ED6" s="20" t="str">
        <f>IF(ED7="","",IF(ED7="-","【-】","【"&amp;SUBSTITUTE(TEXT(ED7,"#,##0.00"),"-","△")&amp;"】"))</f>
        <v>【9.46】</v>
      </c>
      <c r="EE6" s="20">
        <f>IF(EE7="",NA(),EE7)</f>
        <v>0</v>
      </c>
      <c r="EF6" s="20">
        <f t="shared" ref="EF6:EN6" si="14">IF(EF7="",NA(),EF7)</f>
        <v>0</v>
      </c>
      <c r="EG6" s="20">
        <f t="shared" si="14"/>
        <v>0</v>
      </c>
      <c r="EH6" s="20">
        <f t="shared" si="14"/>
        <v>0</v>
      </c>
      <c r="EI6" s="21">
        <f t="shared" si="14"/>
        <v>0.01</v>
      </c>
      <c r="EJ6" s="21">
        <f t="shared" si="14"/>
        <v>0.19</v>
      </c>
      <c r="EK6" s="21">
        <f t="shared" si="14"/>
        <v>0.15</v>
      </c>
      <c r="EL6" s="21">
        <f t="shared" si="14"/>
        <v>0.12</v>
      </c>
      <c r="EM6" s="21">
        <f t="shared" si="14"/>
        <v>0.18</v>
      </c>
      <c r="EN6" s="21">
        <f t="shared" si="14"/>
        <v>0.16</v>
      </c>
      <c r="EO6" s="20" t="str">
        <f>IF(EO7="","",IF(EO7="-","【-】","【"&amp;SUBSTITUTE(TEXT(EO7,"#,##0.00"),"-","△")&amp;"】"))</f>
        <v>【0.19】</v>
      </c>
    </row>
    <row r="7" spans="1:148" s="22" customFormat="1" x14ac:dyDescent="0.15">
      <c r="A7" s="14"/>
      <c r="B7" s="23">
        <v>2024</v>
      </c>
      <c r="C7" s="23">
        <v>293636</v>
      </c>
      <c r="D7" s="23">
        <v>46</v>
      </c>
      <c r="E7" s="23">
        <v>17</v>
      </c>
      <c r="F7" s="23">
        <v>1</v>
      </c>
      <c r="G7" s="23">
        <v>0</v>
      </c>
      <c r="H7" s="23" t="s">
        <v>96</v>
      </c>
      <c r="I7" s="23" t="s">
        <v>97</v>
      </c>
      <c r="J7" s="23" t="s">
        <v>98</v>
      </c>
      <c r="K7" s="23" t="s">
        <v>99</v>
      </c>
      <c r="L7" s="23" t="s">
        <v>100</v>
      </c>
      <c r="M7" s="23" t="s">
        <v>101</v>
      </c>
      <c r="N7" s="24" t="s">
        <v>102</v>
      </c>
      <c r="O7" s="24">
        <v>56.14</v>
      </c>
      <c r="P7" s="24">
        <v>80.98</v>
      </c>
      <c r="Q7" s="24">
        <v>87</v>
      </c>
      <c r="R7" s="24">
        <v>2690</v>
      </c>
      <c r="S7" s="24">
        <v>31379</v>
      </c>
      <c r="T7" s="24">
        <v>21.09</v>
      </c>
      <c r="U7" s="24">
        <v>1487.86</v>
      </c>
      <c r="V7" s="24">
        <v>25321</v>
      </c>
      <c r="W7" s="24">
        <v>4.66</v>
      </c>
      <c r="X7" s="24">
        <v>5433.69</v>
      </c>
      <c r="Y7" s="24">
        <v>102.92</v>
      </c>
      <c r="Z7" s="24">
        <v>103.94</v>
      </c>
      <c r="AA7" s="24">
        <v>102.62</v>
      </c>
      <c r="AB7" s="24">
        <v>102.77</v>
      </c>
      <c r="AC7" s="24">
        <v>104.26</v>
      </c>
      <c r="AD7" s="24">
        <v>103.78</v>
      </c>
      <c r="AE7" s="24">
        <v>103.57</v>
      </c>
      <c r="AF7" s="24">
        <v>102.34</v>
      </c>
      <c r="AG7" s="24">
        <v>104.17</v>
      </c>
      <c r="AH7" s="24">
        <v>103.27</v>
      </c>
      <c r="AI7" s="24">
        <v>105.36</v>
      </c>
      <c r="AJ7" s="24">
        <v>0</v>
      </c>
      <c r="AK7" s="24">
        <v>0</v>
      </c>
      <c r="AL7" s="24">
        <v>0</v>
      </c>
      <c r="AM7" s="24">
        <v>0</v>
      </c>
      <c r="AN7" s="24">
        <v>0</v>
      </c>
      <c r="AO7" s="24">
        <v>19.829999999999998</v>
      </c>
      <c r="AP7" s="24">
        <v>21.3</v>
      </c>
      <c r="AQ7" s="24">
        <v>39.799999999999997</v>
      </c>
      <c r="AR7" s="24">
        <v>20.04</v>
      </c>
      <c r="AS7" s="24">
        <v>20.28</v>
      </c>
      <c r="AT7" s="24">
        <v>3.12</v>
      </c>
      <c r="AU7" s="24">
        <v>9.39</v>
      </c>
      <c r="AV7" s="24">
        <v>9.7100000000000009</v>
      </c>
      <c r="AW7" s="24">
        <v>10.42</v>
      </c>
      <c r="AX7" s="24">
        <v>19.79</v>
      </c>
      <c r="AY7" s="24">
        <v>17.52</v>
      </c>
      <c r="AZ7" s="24">
        <v>54.3</v>
      </c>
      <c r="BA7" s="24">
        <v>57.92</v>
      </c>
      <c r="BB7" s="24">
        <v>63.17</v>
      </c>
      <c r="BC7" s="24">
        <v>69.150000000000006</v>
      </c>
      <c r="BD7" s="24">
        <v>74.84</v>
      </c>
      <c r="BE7" s="24">
        <v>82.75</v>
      </c>
      <c r="BF7" s="24">
        <v>1201.81</v>
      </c>
      <c r="BG7" s="24">
        <v>1154.8399999999999</v>
      </c>
      <c r="BH7" s="24">
        <v>1195.52</v>
      </c>
      <c r="BI7" s="24">
        <v>1038.23</v>
      </c>
      <c r="BJ7" s="24">
        <v>993.32</v>
      </c>
      <c r="BK7" s="24">
        <v>856.88</v>
      </c>
      <c r="BL7" s="24">
        <v>799.49</v>
      </c>
      <c r="BM7" s="24">
        <v>863.92</v>
      </c>
      <c r="BN7" s="24">
        <v>793.41</v>
      </c>
      <c r="BO7" s="24">
        <v>693.82</v>
      </c>
      <c r="BP7" s="24">
        <v>602.55999999999995</v>
      </c>
      <c r="BQ7" s="24">
        <v>87.41</v>
      </c>
      <c r="BR7" s="24">
        <v>87.5</v>
      </c>
      <c r="BS7" s="24">
        <v>88.08</v>
      </c>
      <c r="BT7" s="24">
        <v>86.78</v>
      </c>
      <c r="BU7" s="24">
        <v>86.94</v>
      </c>
      <c r="BV7" s="24">
        <v>89.01</v>
      </c>
      <c r="BW7" s="24">
        <v>89.09</v>
      </c>
      <c r="BX7" s="24">
        <v>87.28</v>
      </c>
      <c r="BY7" s="24">
        <v>84.86</v>
      </c>
      <c r="BZ7" s="24">
        <v>85.44</v>
      </c>
      <c r="CA7" s="24">
        <v>97.94</v>
      </c>
      <c r="CB7" s="24">
        <v>150.43</v>
      </c>
      <c r="CC7" s="24">
        <v>150</v>
      </c>
      <c r="CD7" s="24">
        <v>150</v>
      </c>
      <c r="CE7" s="24">
        <v>152.43</v>
      </c>
      <c r="CF7" s="24">
        <v>152.13999999999999</v>
      </c>
      <c r="CG7" s="24">
        <v>147.08000000000001</v>
      </c>
      <c r="CH7" s="24">
        <v>142.76</v>
      </c>
      <c r="CI7" s="24">
        <v>145.58000000000001</v>
      </c>
      <c r="CJ7" s="24">
        <v>147.69</v>
      </c>
      <c r="CK7" s="24">
        <v>151.87</v>
      </c>
      <c r="CL7" s="24">
        <v>140.97999999999999</v>
      </c>
      <c r="CM7" s="24" t="s">
        <v>102</v>
      </c>
      <c r="CN7" s="24" t="s">
        <v>102</v>
      </c>
      <c r="CO7" s="24" t="s">
        <v>102</v>
      </c>
      <c r="CP7" s="24" t="s">
        <v>102</v>
      </c>
      <c r="CQ7" s="24" t="s">
        <v>102</v>
      </c>
      <c r="CR7" s="24">
        <v>58.12</v>
      </c>
      <c r="CS7" s="24">
        <v>58.14</v>
      </c>
      <c r="CT7" s="24">
        <v>58.55</v>
      </c>
      <c r="CU7" s="24">
        <v>59.45</v>
      </c>
      <c r="CV7" s="24">
        <v>60.92</v>
      </c>
      <c r="CW7" s="24">
        <v>60.13</v>
      </c>
      <c r="CX7" s="24">
        <v>90.27</v>
      </c>
      <c r="CY7" s="24">
        <v>93.81</v>
      </c>
      <c r="CZ7" s="24">
        <v>94.15</v>
      </c>
      <c r="DA7" s="24">
        <v>94.68</v>
      </c>
      <c r="DB7" s="24">
        <v>94.83</v>
      </c>
      <c r="DC7" s="24">
        <v>92.55</v>
      </c>
      <c r="DD7" s="24">
        <v>92.44</v>
      </c>
      <c r="DE7" s="24">
        <v>91.97</v>
      </c>
      <c r="DF7" s="24">
        <v>91.93</v>
      </c>
      <c r="DG7" s="24">
        <v>92.33</v>
      </c>
      <c r="DH7" s="24">
        <v>96</v>
      </c>
      <c r="DI7" s="24">
        <v>40.85</v>
      </c>
      <c r="DJ7" s="24">
        <v>42.57</v>
      </c>
      <c r="DK7" s="24">
        <v>44.24</v>
      </c>
      <c r="DL7" s="24">
        <v>45.96</v>
      </c>
      <c r="DM7" s="24">
        <v>47.57</v>
      </c>
      <c r="DN7" s="24">
        <v>18.829999999999998</v>
      </c>
      <c r="DO7" s="24">
        <v>23.14</v>
      </c>
      <c r="DP7" s="24">
        <v>23.95</v>
      </c>
      <c r="DQ7" s="24">
        <v>25.32</v>
      </c>
      <c r="DR7" s="24">
        <v>25.69</v>
      </c>
      <c r="DS7" s="24">
        <v>42.2</v>
      </c>
      <c r="DT7" s="24">
        <v>0</v>
      </c>
      <c r="DU7" s="24">
        <v>0</v>
      </c>
      <c r="DV7" s="24">
        <v>0</v>
      </c>
      <c r="DW7" s="24">
        <v>0</v>
      </c>
      <c r="DX7" s="24">
        <v>0</v>
      </c>
      <c r="DY7" s="24">
        <v>0.56999999999999995</v>
      </c>
      <c r="DZ7" s="24">
        <v>0.55000000000000004</v>
      </c>
      <c r="EA7" s="24">
        <v>0.78</v>
      </c>
      <c r="EB7" s="24">
        <v>0.91</v>
      </c>
      <c r="EC7" s="24">
        <v>2.9</v>
      </c>
      <c r="ED7" s="24">
        <v>9.4600000000000009</v>
      </c>
      <c r="EE7" s="24">
        <v>0</v>
      </c>
      <c r="EF7" s="24">
        <v>0</v>
      </c>
      <c r="EG7" s="24">
        <v>0</v>
      </c>
      <c r="EH7" s="24">
        <v>0</v>
      </c>
      <c r="EI7" s="24">
        <v>0.01</v>
      </c>
      <c r="EJ7" s="24">
        <v>0.19</v>
      </c>
      <c r="EK7" s="24">
        <v>0.15</v>
      </c>
      <c r="EL7" s="24">
        <v>0.12</v>
      </c>
      <c r="EM7" s="24">
        <v>0.18</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LG-1169</cp:lastModifiedBy>
  <cp:lastPrinted>2026-01-23T04:18:48Z</cp:lastPrinted>
  <dcterms:created xsi:type="dcterms:W3CDTF">2025-12-23T06:03:52Z</dcterms:created>
  <dcterms:modified xsi:type="dcterms:W3CDTF">2026-01-23T04:54:01Z</dcterms:modified>
  <cp:category/>
</cp:coreProperties>
</file>