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lg-1169\Desktop\"/>
    </mc:Choice>
  </mc:AlternateContent>
  <xr:revisionPtr revIDLastSave="0" documentId="8_{F38F83A8-F394-4860-BD21-885DF5B665A0}" xr6:coauthVersionLast="47" xr6:coauthVersionMax="47" xr10:uidLastSave="{00000000-0000-0000-0000-000000000000}"/>
  <workbookProtection workbookAlgorithmName="SHA-512" workbookHashValue="a1teXjGuIVuK54cD+C1tceuZ5nJVJXfp6pdpuPFfVLsRlrS1GXXVgX5tcF63cDy54hUrmosgxVda1ugrUTg0AQ==" workbookSaltValue="767tR63AWChh923GIooOa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W10" i="4"/>
  <c r="I10" i="4"/>
  <c r="P8" i="4"/>
  <c r="I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<sst xmlns="http://schemas.openxmlformats.org/spreadsheetml/2006/main" count="236" uniqueCount="118">
  <si>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</si>
  <si>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</si>
  <si>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</si>
  <si>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</si>
  <si>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</si>
  <si>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</si>
  <si>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</si>
  <si>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</si>
  <si>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</si>
  <si>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</si>
  <si>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</si>
  <si>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</si>
  <si>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</si>
  <si>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</si>
  <si>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</si>
  <si>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</si>
  <si>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</si>
  <si>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</si>
  <si>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</si>
  <si>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</si>
  <si>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</si>
  <si>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</si>
  <si>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</si>
  <si>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</si>
  <si>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</si>
  <si>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</si>
  <si>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</si>
  <si>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</si>
  <si>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</si>
  <si>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</si>
  <si>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</si>
  <si>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</si>
  <si>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</si>
  <si>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</si>
  <si>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</si>
  <si>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</si>
  <si>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</si>
  <si>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</si>
  <si>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</si>
  <si>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</si>
  <si>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</si>
  <si>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</si>
  <si>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</si>
  <si>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</si>
  <si>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</si>
  <si>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</si>
  <si>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</si>
  <si>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</si>
  <si>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</si>
  <si>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</si>
  <si>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</si>
  <si>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</si>
  <si>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</si>
  <si>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</si>
  <si>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</si>
  <si>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</si>
  <si>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</si>
  <si>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</si>
  <si>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</si>
  <si>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</si>
  <si>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</si>
  <si>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</si>
  <si>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</si>
  <si>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</si>
  <si>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</si>
  <si>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</si>
  <si>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</si>
  <si>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</si>
  <si>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</si>
  <si>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</si>
  <si>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</si>
  <si>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</si>
  <si>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</si>
  <si>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</si>
  <si>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</si>
  <si>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</si>
  <si>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</si>
  <si>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</si>
  <si>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</si>
  <si>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</si>
  <si>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</si>
  <si>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</si>
  <si>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</si>
  <si>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</si>
  <si>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</si>
  <si>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</si>
  <si>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</si>
  <si>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</si>
  <si>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</si>
  <si>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</si>
  <si>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</si>
  <si>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</si>
  <si>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</si>
  <si>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</si>
  <si>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</si>
  <si>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</si>
  <si>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田原本町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</si>
  <si>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</si>
  <si>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</si>
  <si>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</si>
  <si>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</si>
  <si>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</si>
  <si>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</si>
  <si>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</si>
  <si>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</si>
  <si>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</si>
  <si>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</si>
  <si>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</si>
  <si>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</si>
  <si>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</si>
  <si>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</si>
  <si>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</si>
  <si>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</si>
  <si>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</si>
  <si>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</si>
  <si>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有形固定資産減価償却率は毎年上昇しており、全国平均を超えている状況であるが、管渠老朽化率は未だ０%である。
これは、建設事業が事業開始時期から早期に集中していること及び事業着手年度が昭和50年度であり、管渠の法定耐用年数に達していないことによるものである。
現在、平成28年度に策定したストックマネジメント計画に基づく、点検・調査を行っており、早急に改善が必要な場合は、改築・修繕等効率的な更新手法を検討➡実施により、今後管渠改善率に反映されていくと考えている。</t>
    <rPh sb="0" eb="4">
      <t>ユウケイコテイ</t>
    </rPh>
    <rPh sb="4" eb="6">
      <t>シサン</t>
    </rPh>
    <rPh sb="6" eb="10">
      <t>ゲンカショウキャク</t>
    </rPh>
    <rPh sb="10" eb="11">
      <t>リツ</t>
    </rPh>
    <rPh sb="12" eb="14">
      <t>マイトシ</t>
    </rPh>
    <rPh sb="14" eb="16">
      <t>ジョウショウ</t>
    </rPh>
    <rPh sb="21" eb="23">
      <t>ゼンコク</t>
    </rPh>
    <rPh sb="23" eb="25">
      <t>ヘイキン</t>
    </rPh>
    <rPh sb="26" eb="27">
      <t>コ</t>
    </rPh>
    <rPh sb="31" eb="33">
      <t>ジョウキョウ</t>
    </rPh>
    <rPh sb="38" eb="40">
      <t>カンキョ</t>
    </rPh>
    <rPh sb="40" eb="44">
      <t>ロウキュウカリツ</t>
    </rPh>
    <rPh sb="45" eb="46">
      <t>マ</t>
    </rPh>
    <rPh sb="65" eb="67">
      <t>カイシ</t>
    </rPh>
    <rPh sb="67" eb="69">
      <t>ジキ</t>
    </rPh>
    <rPh sb="82" eb="83">
      <t>オヨ</t>
    </rPh>
    <rPh sb="84" eb="88">
      <t>ジギョウチャクシュ</t>
    </rPh>
    <rPh sb="88" eb="90">
      <t>ネンド</t>
    </rPh>
    <rPh sb="91" eb="93">
      <t>ショウワ</t>
    </rPh>
    <rPh sb="95" eb="96">
      <t>ネン</t>
    </rPh>
    <rPh sb="96" eb="97">
      <t>ド</t>
    </rPh>
    <rPh sb="101" eb="103">
      <t>カンキョ</t>
    </rPh>
    <rPh sb="104" eb="106">
      <t>ホウテイ</t>
    </rPh>
    <rPh sb="106" eb="108">
      <t>タイヨウ</t>
    </rPh>
    <rPh sb="108" eb="110">
      <t>ネンスウ</t>
    </rPh>
    <rPh sb="111" eb="112">
      <t>タッ</t>
    </rPh>
    <rPh sb="129" eb="131">
      <t>ゲンザイ</t>
    </rPh>
    <rPh sb="132" eb="134">
      <t>ヘイセイ</t>
    </rPh>
    <rPh sb="136" eb="138">
      <t>ネンド</t>
    </rPh>
    <rPh sb="139" eb="141">
      <t>サクテイ</t>
    </rPh>
    <rPh sb="153" eb="155">
      <t>ケイカク</t>
    </rPh>
    <rPh sb="156" eb="157">
      <t>モト</t>
    </rPh>
    <rPh sb="160" eb="162">
      <t>テンケン</t>
    </rPh>
    <rPh sb="163" eb="165">
      <t>チョウサ</t>
    </rPh>
    <rPh sb="166" eb="167">
      <t>オコナ</t>
    </rPh>
    <rPh sb="172" eb="174">
      <t>ソウキュウ</t>
    </rPh>
    <rPh sb="175" eb="177">
      <t>カイゼン</t>
    </rPh>
    <rPh sb="178" eb="180">
      <t>ヒツヨウ</t>
    </rPh>
    <rPh sb="181" eb="183">
      <t>バアイ</t>
    </rPh>
    <rPh sb="185" eb="187">
      <t>カイチク</t>
    </rPh>
    <rPh sb="188" eb="190">
      <t>シュウゼン</t>
    </rPh>
    <rPh sb="190" eb="191">
      <t>トウ</t>
    </rPh>
    <rPh sb="191" eb="194">
      <t>コウリツテキ</t>
    </rPh>
    <rPh sb="195" eb="197">
      <t>コウシン</t>
    </rPh>
    <rPh sb="197" eb="199">
      <t>シュホウ</t>
    </rPh>
    <rPh sb="200" eb="202">
      <t>ケントウ</t>
    </rPh>
    <rPh sb="203" eb="205">
      <t>ジッシ</t>
    </rPh>
    <rPh sb="209" eb="211">
      <t>コンゴ</t>
    </rPh>
    <rPh sb="211" eb="213">
      <t>カンキョ</t>
    </rPh>
    <rPh sb="213" eb="216">
      <t>カイゼンリツ</t>
    </rPh>
    <rPh sb="217" eb="219">
      <t>ハンエイ</t>
    </rPh>
    <rPh sb="225" eb="226">
      <t>カンガ</t>
    </rPh>
    <phoneticPr fontId="4"/>
  </si>
  <si>
    <t>令和４年度に改定を行った経営戦略や経費回収率向上にむけたロードマップに基づき、事業を推し進め、財務基盤の強化や収支改善を図るとともに、目標達成状況を定期的に検証・評価し、実施手法の改善や計画の見直し等に反映させ、より健全な企業体として、経営を行う必要がある。</t>
    <rPh sb="0" eb="2">
      <t>レイワ</t>
    </rPh>
    <rPh sb="3" eb="5">
      <t>ネンド</t>
    </rPh>
    <rPh sb="6" eb="8">
      <t>カイテイ</t>
    </rPh>
    <rPh sb="9" eb="10">
      <t>オコナ</t>
    </rPh>
    <rPh sb="12" eb="14">
      <t>ケイエイ</t>
    </rPh>
    <rPh sb="14" eb="16">
      <t>センリャク</t>
    </rPh>
    <rPh sb="17" eb="19">
      <t>ケイヒ</t>
    </rPh>
    <rPh sb="19" eb="21">
      <t>カイシュウ</t>
    </rPh>
    <rPh sb="21" eb="22">
      <t>リツ</t>
    </rPh>
    <rPh sb="22" eb="24">
      <t>コウジョウ</t>
    </rPh>
    <rPh sb="35" eb="36">
      <t>モト</t>
    </rPh>
    <rPh sb="39" eb="41">
      <t>ジギョウ</t>
    </rPh>
    <rPh sb="42" eb="43">
      <t>オ</t>
    </rPh>
    <rPh sb="44" eb="45">
      <t>スス</t>
    </rPh>
    <rPh sb="47" eb="51">
      <t>ザイムキバン</t>
    </rPh>
    <rPh sb="52" eb="54">
      <t>キョウカ</t>
    </rPh>
    <rPh sb="55" eb="57">
      <t>シュウシ</t>
    </rPh>
    <rPh sb="57" eb="59">
      <t>カイゼン</t>
    </rPh>
    <rPh sb="60" eb="61">
      <t>ハカ</t>
    </rPh>
    <rPh sb="67" eb="69">
      <t>モクヒョウ</t>
    </rPh>
    <rPh sb="69" eb="71">
      <t>タッセイ</t>
    </rPh>
    <rPh sb="71" eb="73">
      <t>ジョウキョウ</t>
    </rPh>
    <rPh sb="74" eb="77">
      <t>テイキテキ</t>
    </rPh>
    <rPh sb="78" eb="80">
      <t>ケンショウ</t>
    </rPh>
    <rPh sb="81" eb="83">
      <t>ヒョウカ</t>
    </rPh>
    <rPh sb="85" eb="87">
      <t>ジッシ</t>
    </rPh>
    <rPh sb="87" eb="89">
      <t>シュホウ</t>
    </rPh>
    <rPh sb="90" eb="92">
      <t>カイゼン</t>
    </rPh>
    <rPh sb="93" eb="95">
      <t>ケイカク</t>
    </rPh>
    <rPh sb="96" eb="98">
      <t>ミナオ</t>
    </rPh>
    <rPh sb="99" eb="100">
      <t>トウ</t>
    </rPh>
    <rPh sb="101" eb="103">
      <t>ハンエイ</t>
    </rPh>
    <rPh sb="108" eb="110">
      <t>ケンゼン</t>
    </rPh>
    <rPh sb="111" eb="113">
      <t>キギョウ</t>
    </rPh>
    <rPh sb="113" eb="114">
      <t>タイ</t>
    </rPh>
    <rPh sb="118" eb="120">
      <t>ケイエイ</t>
    </rPh>
    <rPh sb="121" eb="122">
      <t>オコナ</t>
    </rPh>
    <rPh sb="123" eb="125">
      <t>ヒツヨウ</t>
    </rPh>
    <phoneticPr fontId="4"/>
  </si>
  <si>
    <t>①経常収支比率
100%を下回っているが、公共下水道事業を含めた下水道事業全体では100%を上回っている。しかしながら、一般会計からの補助金によるものであり、収入の確保・経費の削減に努める必要がある。
②累積欠損金比率
累積欠損金が発生しているが、公共下水道事業との按分による結果であり、下水道事業全体としては、黒字である。
③流動比率
流動性のある資産に乏しい状況であり、毎年度、一般会計からの補助金により、企業債償還等に要するキャッシュを調達している状況である。
非常時における、現金の支出に対応できない可能性があるため、比率上昇への取組実施の検討を行う必要がある。
④企業債残高対事業規模比率
類似団体と比べ高い指標となっているが、管渠整備に要した企業債が多く占めているので、下水道普及率が99％を超えた現在は減少傾向となっている。
⑤経費回収率
経費回収率向上にむけたロードマップにも示しているが、今後企業債利息が減少していくことや、水洗化率向上への取組を行うことで、100%に近い数値へ上昇していく。
しかし、令和６年度において、ロードマップと実際の経費回収率の指標に乖離が出てきていることから、使用料改定や従来とは異なる収入の仕組み等について、検討を行う必要があると考える。
⑥汚水処理原価
維持管理費の縮減に努めるとともに、接続率を向上させ、有収水量を増加させる必要がある。
⑦施設利用率
当町において、処理場を有していないため、当該数値無し
⑧水洗化率
見直しにより、上下はあったが、令和5年度から令和6年度にかけて、微増となっている。</t>
    <rPh sb="1" eb="5">
      <t>ケイジョウシュウシ</t>
    </rPh>
    <rPh sb="5" eb="7">
      <t>ヒリツ</t>
    </rPh>
    <rPh sb="13" eb="15">
      <t>シタマワ</t>
    </rPh>
    <rPh sb="21" eb="23">
      <t>コウキョウ</t>
    </rPh>
    <rPh sb="23" eb="26">
      <t>ゲスイドウ</t>
    </rPh>
    <rPh sb="26" eb="28">
      <t>ジギョウ</t>
    </rPh>
    <rPh sb="29" eb="30">
      <t>フク</t>
    </rPh>
    <rPh sb="32" eb="35">
      <t>ゲスイドウ</t>
    </rPh>
    <rPh sb="35" eb="37">
      <t>ジギョウ</t>
    </rPh>
    <rPh sb="37" eb="39">
      <t>ゼンタイ</t>
    </rPh>
    <rPh sb="46" eb="48">
      <t>ウワマワ</t>
    </rPh>
    <rPh sb="60" eb="64">
      <t>イッパンカイケイ</t>
    </rPh>
    <rPh sb="67" eb="70">
      <t>ホジョキン</t>
    </rPh>
    <rPh sb="79" eb="81">
      <t>シュウニュウ</t>
    </rPh>
    <rPh sb="82" eb="84">
      <t>カクホ</t>
    </rPh>
    <rPh sb="85" eb="87">
      <t>ケイヒ</t>
    </rPh>
    <rPh sb="88" eb="90">
      <t>サクゲン</t>
    </rPh>
    <rPh sb="91" eb="92">
      <t>ツト</t>
    </rPh>
    <rPh sb="94" eb="96">
      <t>ヒツヨウ</t>
    </rPh>
    <rPh sb="102" eb="104">
      <t>ルイセキ</t>
    </rPh>
    <rPh sb="104" eb="107">
      <t>ケッソンキン</t>
    </rPh>
    <rPh sb="107" eb="109">
      <t>ヒリツ</t>
    </rPh>
    <rPh sb="110" eb="112">
      <t>ルイセキ</t>
    </rPh>
    <rPh sb="112" eb="114">
      <t>ケッソン</t>
    </rPh>
    <rPh sb="114" eb="115">
      <t>キン</t>
    </rPh>
    <rPh sb="116" eb="118">
      <t>ハッセイ</t>
    </rPh>
    <rPh sb="124" eb="129">
      <t>コウキョウゲスイドウ</t>
    </rPh>
    <rPh sb="129" eb="131">
      <t>ジギョウ</t>
    </rPh>
    <rPh sb="133" eb="135">
      <t>アンブン</t>
    </rPh>
    <rPh sb="138" eb="140">
      <t>ケッカ</t>
    </rPh>
    <rPh sb="144" eb="147">
      <t>ゲスイドウ</t>
    </rPh>
    <rPh sb="147" eb="149">
      <t>ジギョウ</t>
    </rPh>
    <rPh sb="149" eb="151">
      <t>ゼンタイ</t>
    </rPh>
    <rPh sb="156" eb="158">
      <t>クロジ</t>
    </rPh>
    <rPh sb="164" eb="166">
      <t>リュウドウ</t>
    </rPh>
    <rPh sb="166" eb="168">
      <t>ヒリツ</t>
    </rPh>
    <rPh sb="169" eb="171">
      <t>リュウドウ</t>
    </rPh>
    <rPh sb="171" eb="172">
      <t>セイ</t>
    </rPh>
    <rPh sb="175" eb="177">
      <t>シサン</t>
    </rPh>
    <rPh sb="178" eb="179">
      <t>トボ</t>
    </rPh>
    <rPh sb="181" eb="183">
      <t>ジョウキョウ</t>
    </rPh>
    <rPh sb="187" eb="190">
      <t>マイネンド</t>
    </rPh>
    <rPh sb="191" eb="195">
      <t>イッパンカイケイ</t>
    </rPh>
    <rPh sb="198" eb="201">
      <t>ホジョキン</t>
    </rPh>
    <rPh sb="205" eb="207">
      <t>キギョウ</t>
    </rPh>
    <rPh sb="207" eb="208">
      <t>サイ</t>
    </rPh>
    <rPh sb="208" eb="210">
      <t>ショウカン</t>
    </rPh>
    <rPh sb="210" eb="211">
      <t>トウ</t>
    </rPh>
    <rPh sb="212" eb="213">
      <t>ヨウ</t>
    </rPh>
    <rPh sb="221" eb="223">
      <t>チョウタツ</t>
    </rPh>
    <rPh sb="227" eb="229">
      <t>ジョウキョウ</t>
    </rPh>
    <rPh sb="234" eb="237">
      <t>ヒジョウジ</t>
    </rPh>
    <rPh sb="242" eb="244">
      <t>ゲンキン</t>
    </rPh>
    <rPh sb="245" eb="247">
      <t>シシュツ</t>
    </rPh>
    <rPh sb="248" eb="250">
      <t>タイオウ</t>
    </rPh>
    <rPh sb="254" eb="257">
      <t>カノウセイ</t>
    </rPh>
    <rPh sb="263" eb="265">
      <t>ヒリツ</t>
    </rPh>
    <rPh sb="265" eb="267">
      <t>ジョウショウ</t>
    </rPh>
    <rPh sb="269" eb="271">
      <t>トリクミ</t>
    </rPh>
    <rPh sb="271" eb="273">
      <t>ジッシ</t>
    </rPh>
    <rPh sb="274" eb="276">
      <t>ケントウ</t>
    </rPh>
    <rPh sb="277" eb="278">
      <t>オコナ</t>
    </rPh>
    <rPh sb="279" eb="281">
      <t>ヒツヨウ</t>
    </rPh>
    <rPh sb="287" eb="290">
      <t>キギョウサイ</t>
    </rPh>
    <rPh sb="290" eb="292">
      <t>ザンダカ</t>
    </rPh>
    <rPh sb="292" eb="293">
      <t>タイ</t>
    </rPh>
    <rPh sb="293" eb="295">
      <t>ジギョウ</t>
    </rPh>
    <rPh sb="295" eb="297">
      <t>キボ</t>
    </rPh>
    <rPh sb="297" eb="299">
      <t>ヒリツ</t>
    </rPh>
    <rPh sb="371" eb="373">
      <t>ケイヒ</t>
    </rPh>
    <rPh sb="373" eb="376">
      <t>カイシュウリツ</t>
    </rPh>
    <rPh sb="377" eb="379">
      <t>ケイヒ</t>
    </rPh>
    <rPh sb="379" eb="382">
      <t>カイシュウリツ</t>
    </rPh>
    <rPh sb="382" eb="384">
      <t>コウジョウ</t>
    </rPh>
    <rPh sb="396" eb="397">
      <t>シメ</t>
    </rPh>
    <rPh sb="403" eb="405">
      <t>コンゴ</t>
    </rPh>
    <rPh sb="405" eb="408">
      <t>キギョウサイ</t>
    </rPh>
    <rPh sb="408" eb="410">
      <t>リソク</t>
    </rPh>
    <rPh sb="411" eb="413">
      <t>ゲンショウ</t>
    </rPh>
    <rPh sb="421" eb="425">
      <t>スイセンカリツ</t>
    </rPh>
    <rPh sb="425" eb="427">
      <t>コウジョウ</t>
    </rPh>
    <rPh sb="429" eb="431">
      <t>トリクミ</t>
    </rPh>
    <rPh sb="432" eb="433">
      <t>オコナ</t>
    </rPh>
    <rPh sb="443" eb="444">
      <t>チカ</t>
    </rPh>
    <rPh sb="445" eb="447">
      <t>スウチ</t>
    </rPh>
    <rPh sb="448" eb="450">
      <t>ジョウショウ</t>
    </rPh>
    <rPh sb="632" eb="634">
      <t>オスイ</t>
    </rPh>
    <rPh sb="634" eb="636">
      <t>ショリ</t>
    </rPh>
    <rPh sb="636" eb="638">
      <t>ゲンカ</t>
    </rPh>
    <rPh sb="667" eb="669">
      <t>ビゾウシセツリヨウリツトウチョウショリジョウユウトウガイスウチナシスイセンカリツミナオジョウゲレイワネンドレイワネンドスウチヨコ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</si>
</sst>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F8-4437-A107-1691229059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1BF8-4437-A107-1691229059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F6-47D9-BDA1-6FEA304DFF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EFF6-47D9-BDA1-6FEA304DFF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90.27</c:v>
                </c:pt>
                <c:pt idx="1">
                  <c:v>81.510000000000005</c:v>
                </c:pt>
                <c:pt idx="2">
                  <c:v>82.43</c:v>
                </c:pt>
                <c:pt idx="3">
                  <c:v>82.12</c:v>
                </c:pt>
                <c:pt idx="4">
                  <c:v>82.52</c:v>
                </c:pt>
              </c:numCache>
            </c:numRef>
          </c:val>
          <c:extLst>
            <c:ext xmlns:c16="http://schemas.microsoft.com/office/drawing/2014/chart" uri="{C3380CC4-5D6E-409C-BE32-E72D297353CC}">
              <c16:uniqueId val="{00000000-80C3-48A8-B0B6-0C4682A7924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80C3-48A8-B0B6-0C4682A7924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98.2</c:v>
                </c:pt>
                <c:pt idx="1">
                  <c:v>100.25</c:v>
                </c:pt>
                <c:pt idx="2">
                  <c:v>98.14</c:v>
                </c:pt>
                <c:pt idx="3">
                  <c:v>98.63</c:v>
                </c:pt>
                <c:pt idx="4">
                  <c:v>99.92</c:v>
                </c:pt>
              </c:numCache>
            </c:numRef>
          </c:val>
          <c:extLst>
            <c:ext xmlns:c16="http://schemas.microsoft.com/office/drawing/2014/chart" uri="{C3380CC4-5D6E-409C-BE32-E72D297353CC}">
              <c16:uniqueId val="{00000000-AF57-4CC7-8319-79EE629F7A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AF57-4CC7-8319-79EE629F7A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30.43</c:v>
                </c:pt>
                <c:pt idx="1">
                  <c:v>32.18</c:v>
                </c:pt>
                <c:pt idx="2">
                  <c:v>33.950000000000003</c:v>
                </c:pt>
                <c:pt idx="3">
                  <c:v>35.76</c:v>
                </c:pt>
                <c:pt idx="4">
                  <c:v>37.56</c:v>
                </c:pt>
              </c:numCache>
            </c:numRef>
          </c:val>
          <c:extLst>
            <c:ext xmlns:c16="http://schemas.microsoft.com/office/drawing/2014/chart" uri="{C3380CC4-5D6E-409C-BE32-E72D297353CC}">
              <c16:uniqueId val="{00000000-04EB-4C35-AEE6-CEFA5619FD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04EB-4C35-AEE6-CEFA5619FD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60-4535-84C8-663CFD5ABCF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1E60-4535-84C8-663CFD5ABCF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1.37</c:v>
                </c:pt>
                <c:pt idx="3" formatCode="#,##0.00;&quot;△&quot;#,##0.00;&quot;-&quot;">
                  <c:v>3.23</c:v>
                </c:pt>
                <c:pt idx="4" formatCode="#,##0.00;&quot;△&quot;#,##0.00;&quot;-&quot;">
                  <c:v>3.62</c:v>
                </c:pt>
              </c:numCache>
            </c:numRef>
          </c:val>
          <c:extLst>
            <c:ext xmlns:c16="http://schemas.microsoft.com/office/drawing/2014/chart" uri="{C3380CC4-5D6E-409C-BE32-E72D297353CC}">
              <c16:uniqueId val="{00000000-2389-4CDC-8329-14EA1F41A2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2389-4CDC-8329-14EA1F41A2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35.590000000000003</c:v>
                </c:pt>
                <c:pt idx="1">
                  <c:v>44.59</c:v>
                </c:pt>
                <c:pt idx="2">
                  <c:v>40.54</c:v>
                </c:pt>
                <c:pt idx="3">
                  <c:v>57.66</c:v>
                </c:pt>
                <c:pt idx="4">
                  <c:v>34.659999999999997</c:v>
                </c:pt>
              </c:numCache>
            </c:numRef>
          </c:val>
          <c:extLst>
            <c:ext xmlns:c16="http://schemas.microsoft.com/office/drawing/2014/chart" uri="{C3380CC4-5D6E-409C-BE32-E72D297353CC}">
              <c16:uniqueId val="{00000000-CE5B-4A54-912A-7A60049C10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CE5B-4A54-912A-7A60049C10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1489.27</c:v>
                </c:pt>
                <c:pt idx="1">
                  <c:v>1458.24</c:v>
                </c:pt>
                <c:pt idx="2">
                  <c:v>1531.36</c:v>
                </c:pt>
                <c:pt idx="3">
                  <c:v>1358.52</c:v>
                </c:pt>
                <c:pt idx="4">
                  <c:v>1304.6099999999999</c:v>
                </c:pt>
              </c:numCache>
            </c:numRef>
          </c:val>
          <c:extLst>
            <c:ext xmlns:c16="http://schemas.microsoft.com/office/drawing/2014/chart" uri="{C3380CC4-5D6E-409C-BE32-E72D297353CC}">
              <c16:uniqueId val="{00000000-AF9C-4A3D-BFC1-ACACF253DF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AF9C-4A3D-BFC1-ACACF253DF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87.41</c:v>
                </c:pt>
                <c:pt idx="1">
                  <c:v>87.5</c:v>
                </c:pt>
                <c:pt idx="2">
                  <c:v>88.08</c:v>
                </c:pt>
                <c:pt idx="3">
                  <c:v>86.78</c:v>
                </c:pt>
                <c:pt idx="4">
                  <c:v>86.94</c:v>
                </c:pt>
              </c:numCache>
            </c:numRef>
          </c:val>
          <c:extLst>
            <c:ext xmlns:c16="http://schemas.microsoft.com/office/drawing/2014/chart" uri="{C3380CC4-5D6E-409C-BE32-E72D297353CC}">
              <c16:uniqueId val="{00000000-82CC-4195-9D55-78AD575C7C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82CC-4195-9D55-78AD575C7C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150.43</c:v>
                </c:pt>
                <c:pt idx="1">
                  <c:v>150</c:v>
                </c:pt>
                <c:pt idx="2">
                  <c:v>150</c:v>
                </c:pt>
                <c:pt idx="3">
                  <c:v>152.43</c:v>
                </c:pt>
                <c:pt idx="4">
                  <c:v>152.13999999999999</c:v>
                </c:pt>
              </c:numCache>
            </c:numRef>
          </c:val>
          <c:extLst>
            <c:ext xmlns:c16="http://schemas.microsoft.com/office/drawing/2014/chart" uri="{C3380CC4-5D6E-409C-BE32-E72D297353CC}">
              <c16:uniqueId val="{00000000-E843-4B58-82A4-2712FA9BCB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E843-4B58-82A4-2712FA9BCB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奈良県　田原本町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31379</v>
      </c>
      <c r="AM8" s="36"/>
      <c r="AN8" s="36"/>
      <c r="AO8" s="36"/>
      <c r="AP8" s="36"/>
      <c r="AQ8" s="36"/>
      <c r="AR8" s="36"/>
      <c r="AS8" s="36"/>
      <c r="AT8" s="37">
        <f>データ!T6</f>
        <v>21.09</v>
      </c>
      <c r="AU8" s="37"/>
      <c r="AV8" s="37"/>
      <c r="AW8" s="37"/>
      <c r="AX8" s="37"/>
      <c r="AY8" s="37"/>
      <c r="AZ8" s="37"/>
      <c r="BA8" s="37"/>
      <c r="BB8" s="37">
        <f>データ!U6</f>
        <v>1487.86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47.21</v>
      </c>
      <c r="J10" s="37"/>
      <c r="K10" s="37"/>
      <c r="L10" s="37"/>
      <c r="M10" s="37"/>
      <c r="N10" s="37"/>
      <c r="O10" s="37"/>
      <c r="P10" s="37">
        <f>データ!P6</f>
        <v>18.13</v>
      </c>
      <c r="Q10" s="37"/>
      <c r="R10" s="37"/>
      <c r="S10" s="37"/>
      <c r="T10" s="37"/>
      <c r="U10" s="37"/>
      <c r="V10" s="37"/>
      <c r="W10" s="37">
        <f>データ!Q6</f>
        <v>87</v>
      </c>
      <c r="X10" s="37"/>
      <c r="Y10" s="37"/>
      <c r="Z10" s="37"/>
      <c r="AA10" s="37"/>
      <c r="AB10" s="37"/>
      <c r="AC10" s="37"/>
      <c r="AD10" s="36">
        <f>データ!R6</f>
        <v>2690</v>
      </c>
      <c r="AE10" s="36"/>
      <c r="AF10" s="36"/>
      <c r="AG10" s="36"/>
      <c r="AH10" s="36"/>
      <c r="AI10" s="36"/>
      <c r="AJ10" s="36"/>
      <c r="AK10" s="2"/>
      <c r="AL10" s="36">
        <f>データ!V6</f>
        <v>5669</v>
      </c>
      <c r="AM10" s="36"/>
      <c r="AN10" s="36"/>
      <c r="AO10" s="36"/>
      <c r="AP10" s="36"/>
      <c r="AQ10" s="36"/>
      <c r="AR10" s="36"/>
      <c r="AS10" s="36"/>
      <c r="AT10" s="37">
        <f>データ!W6</f>
        <v>2.46</v>
      </c>
      <c r="AU10" s="37"/>
      <c r="AV10" s="37"/>
      <c r="AW10" s="37"/>
      <c r="AX10" s="37"/>
      <c r="AY10" s="37"/>
      <c r="AZ10" s="37"/>
      <c r="BA10" s="37"/>
      <c r="BB10" s="37">
        <f>データ!X6</f>
        <v>2304.4699999999998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GDSzXyQvB8ryGjElTCvRR41/RtdKrBqqtv5WR5m7tgq7PqqFMD6Nyq9zlqmK8/nydRpzNoOUuG/MNRb8s2Txw==" saltValue="1rQQu0aY8l/CI3bW9D+FI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293636</v>
      </c>
      <c r="D6" s="19">
        <f t="shared" si="3"/>
        <v>46</v>
      </c>
      <c r="E6" s="19">
        <f t="shared" si="3"/>
        <v>17</v>
      </c>
      <c r="F6" s="19">
        <f t="shared" si="3"/>
        <v>4</v>
      </c>
      <c r="G6" s="19">
        <f t="shared" si="3"/>
        <v>0</v>
      </c>
      <c r="H6" s="19" t="str">
        <f t="shared" si="3"/>
        <v>奈良県　田原本町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47.21</v>
      </c>
      <c r="P6" s="20">
        <f t="shared" si="3"/>
        <v>18.13</v>
      </c>
      <c r="Q6" s="20">
        <f t="shared" si="3"/>
        <v>87</v>
      </c>
      <c r="R6" s="20">
        <f t="shared" si="3"/>
        <v>2690</v>
      </c>
      <c r="S6" s="20">
        <f t="shared" si="3"/>
        <v>31379</v>
      </c>
      <c r="T6" s="20">
        <f t="shared" si="3"/>
        <v>21.09</v>
      </c>
      <c r="U6" s="20">
        <f t="shared" si="3"/>
        <v>1487.86</v>
      </c>
      <c r="V6" s="20">
        <f t="shared" si="3"/>
        <v>5669</v>
      </c>
      <c r="W6" s="20">
        <f t="shared" si="3"/>
        <v>2.46</v>
      </c>
      <c r="X6" s="20">
        <f t="shared" si="3"/>
        <v>2304.4699999999998</v>
      </c>
      <c r="Y6" s="21">
        <f>IF(Y7="",NA(),Y7)</f>
        <v>98.2</v>
      </c>
      <c r="Z6" s="21">
        <f t="shared" ref="Z6:AH6" si="4">IF(Z7="",NA(),Z7)</f>
        <v>100.25</v>
      </c>
      <c r="AA6" s="21">
        <f t="shared" si="4"/>
        <v>98.14</v>
      </c>
      <c r="AB6" s="21">
        <f t="shared" si="4"/>
        <v>98.63</v>
      </c>
      <c r="AC6" s="21">
        <f t="shared" si="4"/>
        <v>99.92</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1">
        <f t="shared" si="5"/>
        <v>1.37</v>
      </c>
      <c r="AM6" s="21">
        <f t="shared" si="5"/>
        <v>3.23</v>
      </c>
      <c r="AN6" s="21">
        <f t="shared" si="5"/>
        <v>3.62</v>
      </c>
      <c r="AO6" s="21">
        <f t="shared" si="5"/>
        <v>48.2</v>
      </c>
      <c r="AP6" s="21">
        <f t="shared" si="5"/>
        <v>46.91</v>
      </c>
      <c r="AQ6" s="21">
        <f t="shared" si="5"/>
        <v>52.27</v>
      </c>
      <c r="AR6" s="21">
        <f t="shared" si="5"/>
        <v>58.68</v>
      </c>
      <c r="AS6" s="21">
        <f t="shared" si="5"/>
        <v>53.87</v>
      </c>
      <c r="AT6" s="20" t="str">
        <f>IF(AT7="","",IF(AT7="-","【-】","【"&amp;SUBSTITUTE(TEXT(AT7,"#,##0.00"),"-","△")&amp;"】"))</f>
        <v>【63.54】</v>
      </c>
      <c r="AU6" s="21">
        <f>IF(AU7="",NA(),AU7)</f>
        <v>35.590000000000003</v>
      </c>
      <c r="AV6" s="21">
        <f t="shared" ref="AV6:BD6" si="6">IF(AV7="",NA(),AV7)</f>
        <v>44.59</v>
      </c>
      <c r="AW6" s="21">
        <f t="shared" si="6"/>
        <v>40.54</v>
      </c>
      <c r="AX6" s="21">
        <f t="shared" si="6"/>
        <v>57.66</v>
      </c>
      <c r="AY6" s="21">
        <f t="shared" si="6"/>
        <v>34.659999999999997</v>
      </c>
      <c r="AZ6" s="21">
        <f t="shared" si="6"/>
        <v>46.85</v>
      </c>
      <c r="BA6" s="21">
        <f t="shared" si="6"/>
        <v>44.35</v>
      </c>
      <c r="BB6" s="21">
        <f t="shared" si="6"/>
        <v>41.51</v>
      </c>
      <c r="BC6" s="21">
        <f t="shared" si="6"/>
        <v>45.01</v>
      </c>
      <c r="BD6" s="21">
        <f t="shared" si="6"/>
        <v>46.37</v>
      </c>
      <c r="BE6" s="20" t="str">
        <f>IF(BE7="","",IF(BE7="-","【-】","【"&amp;SUBSTITUTE(TEXT(BE7,"#,##0.00"),"-","△")&amp;"】"))</f>
        <v>【50.90】</v>
      </c>
      <c r="BF6" s="21">
        <f>IF(BF7="",NA(),BF7)</f>
        <v>1489.27</v>
      </c>
      <c r="BG6" s="21">
        <f t="shared" ref="BG6:BO6" si="7">IF(BG7="",NA(),BG7)</f>
        <v>1458.24</v>
      </c>
      <c r="BH6" s="21">
        <f t="shared" si="7"/>
        <v>1531.36</v>
      </c>
      <c r="BI6" s="21">
        <f t="shared" si="7"/>
        <v>1358.52</v>
      </c>
      <c r="BJ6" s="21">
        <f t="shared" si="7"/>
        <v>1304.6099999999999</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87.41</v>
      </c>
      <c r="BR6" s="21">
        <f t="shared" ref="BR6:BZ6" si="8">IF(BR7="",NA(),BR7)</f>
        <v>87.5</v>
      </c>
      <c r="BS6" s="21">
        <f t="shared" si="8"/>
        <v>88.08</v>
      </c>
      <c r="BT6" s="21">
        <f t="shared" si="8"/>
        <v>86.78</v>
      </c>
      <c r="BU6" s="21">
        <f t="shared" si="8"/>
        <v>86.94</v>
      </c>
      <c r="BV6" s="21">
        <f t="shared" si="8"/>
        <v>82.88</v>
      </c>
      <c r="BW6" s="21">
        <f t="shared" si="8"/>
        <v>82.53</v>
      </c>
      <c r="BX6" s="21">
        <f t="shared" si="8"/>
        <v>81.81</v>
      </c>
      <c r="BY6" s="21">
        <f t="shared" si="8"/>
        <v>82.27</v>
      </c>
      <c r="BZ6" s="21">
        <f t="shared" si="8"/>
        <v>80.36</v>
      </c>
      <c r="CA6" s="20" t="str">
        <f>IF(CA7="","",IF(CA7="-","【-】","【"&amp;SUBSTITUTE(TEXT(CA7,"#,##0.00"),"-","△")&amp;"】"))</f>
        <v>【72.92】</v>
      </c>
      <c r="CB6" s="21">
        <f>IF(CB7="",NA(),CB7)</f>
        <v>150.43</v>
      </c>
      <c r="CC6" s="21">
        <f t="shared" ref="CC6:CK6" si="9">IF(CC7="",NA(),CC7)</f>
        <v>150</v>
      </c>
      <c r="CD6" s="21">
        <f t="shared" si="9"/>
        <v>150</v>
      </c>
      <c r="CE6" s="21">
        <f t="shared" si="9"/>
        <v>152.43</v>
      </c>
      <c r="CF6" s="21">
        <f t="shared" si="9"/>
        <v>152.13999999999999</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90.27</v>
      </c>
      <c r="CY6" s="21">
        <f t="shared" ref="CY6:DG6" si="11">IF(CY7="",NA(),CY7)</f>
        <v>81.510000000000005</v>
      </c>
      <c r="CZ6" s="21">
        <f t="shared" si="11"/>
        <v>82.43</v>
      </c>
      <c r="DA6" s="21">
        <f t="shared" si="11"/>
        <v>82.12</v>
      </c>
      <c r="DB6" s="21">
        <f t="shared" si="11"/>
        <v>82.52</v>
      </c>
      <c r="DC6" s="21">
        <f t="shared" si="11"/>
        <v>87.65</v>
      </c>
      <c r="DD6" s="21">
        <f t="shared" si="11"/>
        <v>88.15</v>
      </c>
      <c r="DE6" s="21">
        <f t="shared" si="11"/>
        <v>88.37</v>
      </c>
      <c r="DF6" s="21">
        <f t="shared" si="11"/>
        <v>88.66</v>
      </c>
      <c r="DG6" s="21">
        <f t="shared" si="11"/>
        <v>88.68</v>
      </c>
      <c r="DH6" s="20" t="str">
        <f>IF(DH7="","",IF(DH7="-","【-】","【"&amp;SUBSTITUTE(TEXT(DH7,"#,##0.00"),"-","△")&amp;"】"))</f>
        <v>【86.31】</v>
      </c>
      <c r="DI6" s="21">
        <f>IF(DI7="",NA(),DI7)</f>
        <v>30.43</v>
      </c>
      <c r="DJ6" s="21">
        <f t="shared" ref="DJ6:DR6" si="12">IF(DJ7="",NA(),DJ7)</f>
        <v>32.18</v>
      </c>
      <c r="DK6" s="21">
        <f t="shared" si="12"/>
        <v>33.950000000000003</v>
      </c>
      <c r="DL6" s="21">
        <f t="shared" si="12"/>
        <v>35.76</v>
      </c>
      <c r="DM6" s="21">
        <f t="shared" si="12"/>
        <v>37.56</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293636</v>
      </c>
      <c r="D7" s="23">
        <v>46</v>
      </c>
      <c r="E7" s="23">
        <v>17</v>
      </c>
      <c r="F7" s="23">
        <v>4</v>
      </c>
      <c r="G7" s="23">
        <v>0</v>
      </c>
      <c r="H7" s="23" t="s">
        <v>96</v>
      </c>
      <c r="I7" s="23" t="s">
        <v>97</v>
      </c>
      <c r="J7" s="23" t="s">
        <v>98</v>
      </c>
      <c r="K7" s="23" t="s">
        <v>99</v>
      </c>
      <c r="L7" s="23" t="s">
        <v>100</v>
      </c>
      <c r="M7" s="23" t="s">
        <v>101</v>
      </c>
      <c r="N7" s="24" t="s">
        <v>102</v>
      </c>
      <c r="O7" s="24">
        <v>47.21</v>
      </c>
      <c r="P7" s="24">
        <v>18.13</v>
      </c>
      <c r="Q7" s="24">
        <v>87</v>
      </c>
      <c r="R7" s="24">
        <v>2690</v>
      </c>
      <c r="S7" s="24">
        <v>31379</v>
      </c>
      <c r="T7" s="24">
        <v>21.09</v>
      </c>
      <c r="U7" s="24">
        <v>1487.86</v>
      </c>
      <c r="V7" s="24">
        <v>5669</v>
      </c>
      <c r="W7" s="24">
        <v>2.46</v>
      </c>
      <c r="X7" s="24">
        <v>2304.4699999999998</v>
      </c>
      <c r="Y7" s="24">
        <v>98.2</v>
      </c>
      <c r="Z7" s="24">
        <v>100.25</v>
      </c>
      <c r="AA7" s="24">
        <v>98.14</v>
      </c>
      <c r="AB7" s="24">
        <v>98.63</v>
      </c>
      <c r="AC7" s="24">
        <v>99.92</v>
      </c>
      <c r="AD7" s="24">
        <v>102.7</v>
      </c>
      <c r="AE7" s="24">
        <v>104.11</v>
      </c>
      <c r="AF7" s="24">
        <v>101.98</v>
      </c>
      <c r="AG7" s="24">
        <v>102.68</v>
      </c>
      <c r="AH7" s="24">
        <v>103.79</v>
      </c>
      <c r="AI7" s="24">
        <v>105.07</v>
      </c>
      <c r="AJ7" s="24">
        <v>0</v>
      </c>
      <c r="AK7" s="24">
        <v>0</v>
      </c>
      <c r="AL7" s="24">
        <v>1.37</v>
      </c>
      <c r="AM7" s="24">
        <v>3.23</v>
      </c>
      <c r="AN7" s="24">
        <v>3.62</v>
      </c>
      <c r="AO7" s="24">
        <v>48.2</v>
      </c>
      <c r="AP7" s="24">
        <v>46.91</v>
      </c>
      <c r="AQ7" s="24">
        <v>52.27</v>
      </c>
      <c r="AR7" s="24">
        <v>58.68</v>
      </c>
      <c r="AS7" s="24">
        <v>53.87</v>
      </c>
      <c r="AT7" s="24">
        <v>63.54</v>
      </c>
      <c r="AU7" s="24">
        <v>35.590000000000003</v>
      </c>
      <c r="AV7" s="24">
        <v>44.59</v>
      </c>
      <c r="AW7" s="24">
        <v>40.54</v>
      </c>
      <c r="AX7" s="24">
        <v>57.66</v>
      </c>
      <c r="AY7" s="24">
        <v>34.659999999999997</v>
      </c>
      <c r="AZ7" s="24">
        <v>46.85</v>
      </c>
      <c r="BA7" s="24">
        <v>44.35</v>
      </c>
      <c r="BB7" s="24">
        <v>41.51</v>
      </c>
      <c r="BC7" s="24">
        <v>45.01</v>
      </c>
      <c r="BD7" s="24">
        <v>46.37</v>
      </c>
      <c r="BE7" s="24">
        <v>50.9</v>
      </c>
      <c r="BF7" s="24">
        <v>1489.27</v>
      </c>
      <c r="BG7" s="24">
        <v>1458.24</v>
      </c>
      <c r="BH7" s="24">
        <v>1531.36</v>
      </c>
      <c r="BI7" s="24">
        <v>1358.52</v>
      </c>
      <c r="BJ7" s="24">
        <v>1304.6099999999999</v>
      </c>
      <c r="BK7" s="24">
        <v>1268.6300000000001</v>
      </c>
      <c r="BL7" s="24">
        <v>1283.69</v>
      </c>
      <c r="BM7" s="24">
        <v>1160.22</v>
      </c>
      <c r="BN7" s="24">
        <v>1141.98</v>
      </c>
      <c r="BO7" s="24">
        <v>1062.58</v>
      </c>
      <c r="BP7" s="24">
        <v>1099.1500000000001</v>
      </c>
      <c r="BQ7" s="24">
        <v>87.41</v>
      </c>
      <c r="BR7" s="24">
        <v>87.5</v>
      </c>
      <c r="BS7" s="24">
        <v>88.08</v>
      </c>
      <c r="BT7" s="24">
        <v>86.78</v>
      </c>
      <c r="BU7" s="24">
        <v>86.94</v>
      </c>
      <c r="BV7" s="24">
        <v>82.88</v>
      </c>
      <c r="BW7" s="24">
        <v>82.53</v>
      </c>
      <c r="BX7" s="24">
        <v>81.81</v>
      </c>
      <c r="BY7" s="24">
        <v>82.27</v>
      </c>
      <c r="BZ7" s="24">
        <v>80.36</v>
      </c>
      <c r="CA7" s="24">
        <v>72.92</v>
      </c>
      <c r="CB7" s="24">
        <v>150.43</v>
      </c>
      <c r="CC7" s="24">
        <v>150</v>
      </c>
      <c r="CD7" s="24">
        <v>150</v>
      </c>
      <c r="CE7" s="24">
        <v>152.43</v>
      </c>
      <c r="CF7" s="24">
        <v>152.13999999999999</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90.27</v>
      </c>
      <c r="CY7" s="24">
        <v>81.510000000000005</v>
      </c>
      <c r="CZ7" s="24">
        <v>82.43</v>
      </c>
      <c r="DA7" s="24">
        <v>82.12</v>
      </c>
      <c r="DB7" s="24">
        <v>82.52</v>
      </c>
      <c r="DC7" s="24">
        <v>87.65</v>
      </c>
      <c r="DD7" s="24">
        <v>88.15</v>
      </c>
      <c r="DE7" s="24">
        <v>88.37</v>
      </c>
      <c r="DF7" s="24">
        <v>88.66</v>
      </c>
      <c r="DG7" s="24">
        <v>88.68</v>
      </c>
      <c r="DH7" s="24">
        <v>86.31</v>
      </c>
      <c r="DI7" s="24">
        <v>30.43</v>
      </c>
      <c r="DJ7" s="24">
        <v>32.18</v>
      </c>
      <c r="DK7" s="24">
        <v>33.950000000000003</v>
      </c>
      <c r="DL7" s="24">
        <v>35.76</v>
      </c>
      <c r="DM7" s="24">
        <v>37.56</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LG-1169</cp:lastModifiedBy>
  <cp:lastPrinted>2026-01-23T04:37:13Z</cp:lastPrinted>
  <dcterms:created xsi:type="dcterms:W3CDTF">2025-12-23T06:13:11Z</dcterms:created>
  <dcterms:modified xsi:type="dcterms:W3CDTF">2026-01-23T04:54:34Z</dcterms:modified>
  <cp:category/>
</cp:coreProperties>
</file>