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INET-0030.INET-TAWARAMOTO\Desktop\"/>
    </mc:Choice>
  </mc:AlternateContent>
  <xr:revisionPtr revIDLastSave="0" documentId="8_{89A293EA-9C8B-42B7-9B96-5D4837E1AB9D}" xr6:coauthVersionLast="47" xr6:coauthVersionMax="47" xr10:uidLastSave="{00000000-0000-0000-0000-000000000000}"/>
  <bookViews>
    <workbookView xWindow="-108" yWindow="-108" windowWidth="23256" windowHeight="12576"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BE34" i="9" l="1"/>
  <c r="BW34" i="9" s="1"/>
  <c r="BW35" i="9" l="1"/>
  <c r="BW36" i="9" s="1"/>
  <c r="BW37" i="9" s="1"/>
  <c r="BW38" i="9" s="1"/>
  <c r="BW39" i="9" s="1"/>
  <c r="BW40" i="9" s="1"/>
  <c r="CO34" i="9" l="1"/>
</calcChain>
</file>

<file path=xl/sharedStrings.xml><?xml version="1.0" encoding="utf-8"?>
<sst xmlns="http://schemas.openxmlformats.org/spreadsheetml/2006/main" count="1098" uniqueCount="564">
  <si>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</si>
  <si>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</si>
  <si>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</si>
  <si>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</si>
  <si>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</si>
  <si>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</si>
  <si>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</si>
  <si>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</si>
  <si>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</si>
  <si>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</si>
  <si>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</si>
  <si>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</si>
  <si>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</si>
  <si>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</si>
  <si>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</si>
  <si>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</si>
  <si>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</si>
  <si>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</si>
  <si>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</si>
  <si>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</si>
  <si>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</si>
  <si>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</si>
  <si>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</si>
  <si>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</si>
  <si>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</si>
  <si>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</si>
  <si>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</si>
  <si>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</si>
  <si>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</si>
  <si>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</si>
  <si>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</si>
  <si>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</si>
  <si>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</si>
  <si>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</si>
  <si>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</si>
  <si>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</si>
  <si>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</si>
  <si>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</si>
  <si>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</si>
  <si>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</si>
  <si>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</si>
  <si>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</si>
  <si>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</si>
  <si>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</si>
  <si>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</si>
  <si>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</si>
  <si>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</si>
  <si>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</si>
  <si>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</si>
  <si>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</si>
  <si>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</si>
  <si>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</si>
  <si>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</si>
  <si>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</si>
  <si>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</si>
  <si>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</si>
  <si>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</si>
  <si>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</si>
  <si>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</si>
  <si>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</si>
  <si>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</si>
  <si>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</si>
  <si>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</si>
  <si>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</si>
  <si>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</si>
  <si>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</si>
  <si>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</si>
  <si>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</si>
  <si>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</si>
  <si>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</si>
  <si>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</si>
  <si>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</si>
  <si>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</si>
  <si>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</si>
  <si>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</si>
  <si>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</si>
  <si>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</si>
  <si>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</si>
  <si>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</si>
  <si>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</si>
  <si>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</si>
  <si>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</si>
  <si>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</si>
  <si>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田原本町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</si>
  <si>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</si>
  <si>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</si>
  <si>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</si>
  <si>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</si>
  <si>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</si>
  <si>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</si>
  <si>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</si>
  <si>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</si>
  <si>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</si>
  <si>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</si>
  <si>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</si>
  <si>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</si>
  <si>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</si>
  <si>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</si>
  <si>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</si>
  <si>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</si>
  <si>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</si>
  <si>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</si>
  <si>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</si>
  <si>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</si>
  <si>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</si>
  <si>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</si>
  <si>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</si>
  <si>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</si>
  <si>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</si>
  <si>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</si>
  <si>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</si>
  <si>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</si>
  <si>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</si>
  <si>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</si>
  <si>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</si>
  <si>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</si>
  <si>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</si>
  <si>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</si>
  <si>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</si>
  <si>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</si>
  <si>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</si>
  <si>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</si>
  <si>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</si>
  <si>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</si>
  <si>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</si>
  <si>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</si>
  <si>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</si>
  <si>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</si>
  <si>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</si>
  <si>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</si>
  <si>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</si>
  <si>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</si>
  <si>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</si>
  <si>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</si>
  <si>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</si>
  <si>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</si>
  <si>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</si>
  <si>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</si>
  <si>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</si>
  <si>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</si>
  <si>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</si>
  <si>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</si>
  <si>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</si>
  <si>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</si>
  <si>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</si>
  <si>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</si>
  <si>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</si>
  <si>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</si>
  <si>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</si>
  <si>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</si>
  <si>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</si>
  <si>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</si>
  <si>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</si>
  <si>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</si>
  <si>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</si>
  <si>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</si>
  <si>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</si>
  <si>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</si>
  <si>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</si>
  <si>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</si>
  <si>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</si>
  <si>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</si>
  <si>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</si>
  <si>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</si>
  <si>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</si>
  <si>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</si>
  <si>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</si>
  <si>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</si>
  <si>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</si>
  <si>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</si>
  <si>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</si>
  <si>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</si>
  <si>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</si>
  <si>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</si>
  <si>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</si>
  <si>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</si>
  <si>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</si>
  <si>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</si>
  <si>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</si>
  <si>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</si>
  <si>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</si>
  <si>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</si>
  <si>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</si>
  <si>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</si>
  <si>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</si>
  <si>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</si>
  <si>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</si>
  <si>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</si>
  <si>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</si>
  <si>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</si>
  <si>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</si>
  <si>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</si>
  <si>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</si>
  <si>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</si>
  <si>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</si>
  <si>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</si>
  <si>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奈良県田原本町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</si>
  <si>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</si>
  <si>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</si>
  <si>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</si>
  <si>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</si>
  <si>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</si>
  <si>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</si>
  <si>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</si>
  <si>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</si>
  <si>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</si>
  <si>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</si>
  <si>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</si>
  <si>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</si>
  <si>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</si>
  <si>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</si>
  <si>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</si>
  <si>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</si>
  <si>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</si>
  <si>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</si>
  <si>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</si>
  <si>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</si>
  <si>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</si>
  <si>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</si>
  <si>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</si>
  <si>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</si>
  <si>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</si>
  <si>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</si>
  <si>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</si>
  <si>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</si>
  <si>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</si>
  <si>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</si>
  <si>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</si>
  <si>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</si>
  <si>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</si>
  <si>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</si>
  <si>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</si>
  <si>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</si>
  <si>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</si>
  <si>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</si>
  <si>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</si>
  <si>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</si>
  <si>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</si>
  <si>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</si>
  <si>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</si>
  <si>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</si>
  <si>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</si>
  <si>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</si>
  <si>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</si>
  <si>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</si>
  <si>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</si>
  <si>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</si>
  <si>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</si>
  <si>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</si>
  <si>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</si>
  <si>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</si>
  <si>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</si>
  <si>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</si>
  <si>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</si>
  <si>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</si>
  <si>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</si>
  <si>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</si>
  <si>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</si>
  <si>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</si>
  <si>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</si>
  <si>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</si>
  <si>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</si>
  <si>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</si>
  <si>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</si>
  <si>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</si>
  <si>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</si>
  <si>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</si>
  <si>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</si>
  <si>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</si>
  <si>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</si>
  <si>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</si>
  <si>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</si>
  <si>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</si>
  <si>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</si>
  <si>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</si>
  <si>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</si>
  <si>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</si>
  <si>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</si>
  <si>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</si>
  <si>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</si>
  <si>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</si>
  <si>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</si>
  <si>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</si>
  <si>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</si>
  <si>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</si>
  <si>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</si>
  <si>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</si>
  <si>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</si>
  <si>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</si>
  <si>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</si>
  <si>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</si>
  <si>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</si>
  <si>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</si>
  <si>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</si>
  <si>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</si>
  <si>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</si>
  <si>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</si>
  <si>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</si>
  <si>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</si>
  <si>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</si>
  <si>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</si>
  <si>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</si>
  <si>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</si>
  <si>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</si>
  <si>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</si>
  <si>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</si>
  <si>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</si>
  <si>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</si>
  <si>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</si>
  <si>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</si>
  <si>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</si>
  <si>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</si>
  <si>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</si>
  <si>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</si>
  <si>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</si>
  <si>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</si>
  <si>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</si>
  <si>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</si>
  <si>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</si>
  <si>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</si>
  <si>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</si>
  <si>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</si>
  <si>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</si>
  <si>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</si>
  <si>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</si>
  <si>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</si>
  <si>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</si>
  <si>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</si>
  <si>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</si>
  <si>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</si>
  <si>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</si>
  <si>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</si>
  <si>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</si>
  <si>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</si>
  <si>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</si>
  <si>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</si>
  <si>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</si>
  <si>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</si>
  <si>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</si>
  <si>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</si>
  <si>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</si>
  <si>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</si>
  <si>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</si>
  <si>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</si>
  <si>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</si>
  <si>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奈良県田原本町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</si>
  <si>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</si>
  <si>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</si>
  <si>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</si>
  <si>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</si>
  <si>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</si>
  <si>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</si>
  <si>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</si>
  <si>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</si>
  <si>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</si>
  <si>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</si>
  <si>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</si>
  <si>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</si>
  <si>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</si>
  <si>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</si>
  <si>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</si>
  <si>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</si>
  <si>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</si>
  <si>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</si>
  <si>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</si>
  <si>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</si>
  <si>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</si>
  <si>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</si>
  <si>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</si>
  <si>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</si>
  <si>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</si>
  <si>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</si>
  <si>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</si>
  <si>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</si>
  <si>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</si>
  <si>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</si>
  <si>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</si>
  <si>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</si>
  <si>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</si>
  <si>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</si>
  <si>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</si>
  <si>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</si>
  <si>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</si>
  <si>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磯城郡介護認定審査会共同設置特別会計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</si>
  <si>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</si>
  <si>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</si>
  <si>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</si>
  <si>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</si>
  <si>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</si>
  <si>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</si>
  <si>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</si>
  <si>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</si>
  <si>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</si>
  <si>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</si>
  <si>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</si>
  <si>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</si>
  <si>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</si>
  <si>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</si>
  <si>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</si>
  <si>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</si>
  <si>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</si>
  <si>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</si>
  <si>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</si>
  <si>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</si>
  <si>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</si>
  <si>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</si>
  <si>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</si>
  <si>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</si>
  <si>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</si>
  <si>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</si>
  <si>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</si>
  <si>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</si>
  <si>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</si>
  <si>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</si>
  <si>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</si>
  <si>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</si>
  <si>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</si>
  <si>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</si>
  <si>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</si>
  <si>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</si>
  <si>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</si>
  <si>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</si>
  <si>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</si>
  <si>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</si>
  <si>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</si>
  <si>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</si>
  <si>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</si>
  <si>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</si>
  <si>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</si>
  <si>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</si>
  <si>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</si>
  <si>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</si>
  <si>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</si>
  <si>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</si>
  <si>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</si>
  <si>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</si>
  <si>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</si>
  <si>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</si>
  <si>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</si>
  <si>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</si>
  <si>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</si>
  <si>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</si>
  <si>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</si>
  <si>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</si>
  <si>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</si>
  <si>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</si>
  <si>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</si>
  <si>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</si>
  <si>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</si>
  <si>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</si>
  <si>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</si>
  <si>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</si>
  <si>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</si>
  <si>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</si>
  <si>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</si>
  <si>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</si>
  <si>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</si>
  <si>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</si>
  <si>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</si>
  <si>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</si>
  <si>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</si>
  <si>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</si>
  <si>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</si>
  <si>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</si>
  <si>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</si>
  <si>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</si>
  <si>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</si>
  <si>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</si>
  <si>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</si>
  <si>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</si>
  <si>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</si>
  <si>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</si>
  <si>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</si>
  <si>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</si>
  <si>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</si>
  <si>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</si>
  <si>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</si>
  <si>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</si>
  <si>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</si>
  <si>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</si>
  <si>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</si>
  <si>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</si>
  <si>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</si>
  <si>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</si>
  <si>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</si>
  <si>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</si>
  <si>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</si>
  <si>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</si>
  <si>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</si>
  <si>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</si>
  <si>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</si>
  <si>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</si>
  <si>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</si>
  <si>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</si>
  <si>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</si>
  <si>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</si>
  <si>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</si>
  <si>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</si>
  <si>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</si>
  <si>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</si>
  <si>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</si>
  <si>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</si>
  <si>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</si>
  <si>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</si>
  <si>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</si>
  <si>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</si>
  <si>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</si>
  <si>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</si>
  <si>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</si>
  <si>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</si>
  <si>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</si>
  <si>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</si>
  <si>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</si>
  <si>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</si>
  <si>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</si>
  <si>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</si>
  <si>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</si>
  <si>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</si>
  <si>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</si>
  <si>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</si>
  <si>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</si>
  <si>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</si>
  <si>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</si>
  <si>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</si>
  <si>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</si>
  <si>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</si>
  <si>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</si>
  <si>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4.71</t>
  </si>
  <si>
    <t>水道事業会計</t>
  </si>
  <si>
    <t>国民健康保険特別会計</t>
  </si>
  <si>
    <t>一般会計</t>
  </si>
  <si>
    <t>介護保険特別会計</t>
  </si>
  <si>
    <t>後期高齢者医療特別会計</t>
  </si>
  <si>
    <t>磯城郡介護認定審査会共同設置特別会計</t>
  </si>
  <si>
    <t>住宅新築資金等貸付事業特別会計</t>
  </si>
  <si>
    <t>公共下水道事業特別会計</t>
  </si>
  <si>
    <t>その他会計（赤字）</t>
  </si>
  <si>
    <t>その他会計（黒字）</t>
  </si>
  <si>
    <t>奈良県市町村総合事務組合</t>
    <rPh sb="0" eb="2">
      <t>ナラ</t>
    </rPh>
    <rPh sb="2" eb="3">
      <t>ケン</t>
    </rPh>
    <rPh sb="3" eb="6">
      <t>シチョウソン</t>
    </rPh>
    <rPh sb="6" eb="8">
      <t>ソウゴウ</t>
    </rPh>
    <rPh sb="8" eb="10">
      <t>ジム</t>
    </rPh>
    <rPh sb="10" eb="12">
      <t>クミアイ</t>
    </rPh>
    <phoneticPr fontId="30"/>
  </si>
  <si>
    <t>奈良県広域消防組合</t>
    <rPh sb="0" eb="2">
      <t>ナラ</t>
    </rPh>
    <rPh sb="2" eb="3">
      <t>ケン</t>
    </rPh>
    <rPh sb="3" eb="5">
      <t>コウイキ</t>
    </rPh>
    <rPh sb="5" eb="7">
      <t>ショウボウ</t>
    </rPh>
    <rPh sb="7" eb="9">
      <t>クミアイ</t>
    </rPh>
    <phoneticPr fontId="30"/>
  </si>
  <si>
    <t>奈良広域水質検査センター組合</t>
    <rPh sb="0" eb="2">
      <t>ナラ</t>
    </rPh>
    <rPh sb="2" eb="4">
      <t>コウイキ</t>
    </rPh>
    <rPh sb="4" eb="6">
      <t>スイシツ</t>
    </rPh>
    <rPh sb="6" eb="8">
      <t>ケンサ</t>
    </rPh>
    <rPh sb="12" eb="14">
      <t>クミアイ</t>
    </rPh>
    <phoneticPr fontId="30"/>
  </si>
  <si>
    <t>奈良県住宅新築資金等貸付金回収管理組合</t>
    <rPh sb="0" eb="2">
      <t>ナラ</t>
    </rPh>
    <rPh sb="2" eb="3">
      <t>ケン</t>
    </rPh>
    <rPh sb="3" eb="5">
      <t>ジュウタク</t>
    </rPh>
    <rPh sb="5" eb="7">
      <t>シンチク</t>
    </rPh>
    <rPh sb="7" eb="10">
      <t>シキントウ</t>
    </rPh>
    <rPh sb="10" eb="12">
      <t>カシツケ</t>
    </rPh>
    <rPh sb="12" eb="13">
      <t>キン</t>
    </rPh>
    <rPh sb="13" eb="15">
      <t>カイシュウ</t>
    </rPh>
    <rPh sb="15" eb="17">
      <t>カンリ</t>
    </rPh>
    <rPh sb="17" eb="19">
      <t>クミアイ</t>
    </rPh>
    <phoneticPr fontId="30"/>
  </si>
  <si>
    <t>国保中央病院組合</t>
    <rPh sb="0" eb="2">
      <t>コクホ</t>
    </rPh>
    <rPh sb="2" eb="4">
      <t>チュウオウ</t>
    </rPh>
    <rPh sb="4" eb="6">
      <t>ビョウイン</t>
    </rPh>
    <rPh sb="6" eb="8">
      <t>クミアイ</t>
    </rPh>
    <phoneticPr fontId="30"/>
  </si>
  <si>
    <t>奈良県後期高齢者医療広域連合</t>
    <rPh sb="0" eb="2">
      <t>ナラ</t>
    </rPh>
    <rPh sb="2" eb="3">
      <t>ケン</t>
    </rPh>
    <rPh sb="3" eb="5">
      <t>コウキ</t>
    </rPh>
    <rPh sb="5" eb="8">
      <t>コウレイシャ</t>
    </rPh>
    <rPh sb="8" eb="10">
      <t>イリョウ</t>
    </rPh>
    <rPh sb="10" eb="12">
      <t>コウイキ</t>
    </rPh>
    <rPh sb="12" eb="14">
      <t>レンゴウ</t>
    </rPh>
    <phoneticPr fontId="30"/>
  </si>
  <si>
    <t>やまと広域環境衛生事務組合</t>
    <rPh sb="3" eb="5">
      <t>コウイキ</t>
    </rPh>
    <rPh sb="5" eb="7">
      <t>カンキョウ</t>
    </rPh>
    <rPh sb="7" eb="9">
      <t>エイセイ</t>
    </rPh>
    <rPh sb="9" eb="11">
      <t>ジム</t>
    </rPh>
    <rPh sb="11" eb="13">
      <t>クミアイ</t>
    </rPh>
    <phoneticPr fontId="30"/>
  </si>
  <si>
    <t>-</t>
    <phoneticPr fontId="2"/>
  </si>
  <si>
    <t>田原本町土地開発公社</t>
    <rPh sb="0" eb="4">
      <t>タワラモトチョウ</t>
    </rPh>
    <rPh sb="4" eb="6">
      <t>トチ</t>
    </rPh>
    <rPh sb="6" eb="8">
      <t>カイハツ</t>
    </rPh>
    <rPh sb="8" eb="10">
      <t>コウシャ</t>
    </rPh>
    <phoneticPr fontId="30"/>
  </si>
  <si>
    <t>◯</t>
    <phoneticPr fontId="2"/>
  </si>
  <si>
    <t>-</t>
    <phoneticPr fontId="2"/>
  </si>
  <si>
    <t>-</t>
    <phoneticPr fontId="2"/>
  </si>
  <si>
    <t>-</t>
    <phoneticPr fontId="2"/>
  </si>
  <si>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</si>
  <si>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</si>
  <si>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</si>
  <si>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</si>
  <si>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</si>
  <si>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</si>
  <si>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</si>
  <si>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</si>
  <si>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</si>
  <si>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</si>
  <si>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</si>
  <si>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</si>
  <si>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関しては、類似団体に比べて高くなっている。ただし実質公債費比率に関しては、財源的に有利な起債を活用するなど、比率の上昇の抑制に努めた結果、類似団体を下回っているものの、一部事務組合の負担金等が増加したため、前年度に比べて上昇している。
今後も起債を伴う事業が見込まれるため、財源的に有利な起債の活用や、税収や充当可能財源の確保に努めると共に、新規事業についても実施時期の平準化を図り、計画的な起債に努める。</t>
    <rPh sb="36" eb="38">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</si>
</sst>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CC54-42C8-969B-79796798D6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18626</c:v>
                </c:pt>
                <c:pt idx="1">
                  <c:v>21790</c:v>
                </c:pt>
                <c:pt idx="2">
                  <c:v>35340</c:v>
                </c:pt>
                <c:pt idx="3">
                  <c:v>51774</c:v>
                </c:pt>
                <c:pt idx="4">
                  <c:v>33698</c:v>
                </c:pt>
              </c:numCache>
            </c:numRef>
          </c:val>
          <c:smooth val="0"/>
          <c:extLst>
            <c:ext xmlns:c16="http://schemas.microsoft.com/office/drawing/2014/chart" uri="{C3380CC4-5D6E-409C-BE32-E72D297353CC}">
              <c16:uniqueId val="{00000001-CC54-42C8-969B-79796798D6CB}"/>
            </c:ext>
          </c:extLst>
        </c:ser>
        <c:dLbls>
          <c:showLegendKey val="0"/>
          <c:showVal val="0"/>
          <c:showCatName val="0"/>
          <c:showSerName val="0"/>
          <c:showPercent val="0"/>
          <c:showBubbleSize val="0"/>
        </c:dLbls>
        <c:marker val="1"/>
        <c:smooth val="0"/>
        <c:axId val="198423024"/>
        <c:axId val="215975472"/>
      </c:lineChart>
      <c:catAx>
        <c:axId val="198423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975472"/>
        <c:crosses val="autoZero"/>
        <c:auto val="1"/>
        <c:lblAlgn val="ctr"/>
        <c:lblOffset val="100"/>
        <c:tickLblSkip val="1"/>
        <c:tickMarkSkip val="1"/>
        <c:noMultiLvlLbl val="0"/>
      </c:catAx>
      <c:valAx>
        <c:axId val="2159754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42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9.68</c:v>
                </c:pt>
                <c:pt idx="1">
                  <c:v>12.63</c:v>
                </c:pt>
                <c:pt idx="2">
                  <c:v>12.62</c:v>
                </c:pt>
                <c:pt idx="3">
                  <c:v>11.08</c:v>
                </c:pt>
                <c:pt idx="4">
                  <c:v>6.38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19.66</c:v>
                </c:pt>
                <c:pt idx="1">
                  <c:v>26.85</c:v>
                </c:pt>
                <c:pt idx="2">
                  <c:v>31.23</c:v>
                </c:pt>
                <c:pt idx="3">
                  <c:v>34.880000000000003</c:v>
                </c:pt>
                <c:pt idx="4">
                  <c:v>35.03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1226936"/>
        <c:axId val="214351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8.3800000000000008</c:v>
                </c:pt>
                <c:pt idx="1">
                  <c:v>10.41</c:v>
                </c:pt>
                <c:pt idx="2">
                  <c:v>4.3499999999999996</c:v>
                </c:pt>
                <c:pt idx="3">
                  <c:v>3</c:v>
                </c:pt>
                <c:pt idx="4">
                  <c:v>-4.71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1226936"/>
        <c:axId val="214351056"/>
      </c:lineChart>
      <c:catAx>
        <c:axId val="221226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351056"/>
        <c:crosses val="autoZero"/>
        <c:auto val="1"/>
        <c:lblAlgn val="ctr"/>
        <c:lblOffset val="100"/>
        <c:tickLblSkip val="1"/>
        <c:tickMarkSkip val="1"/>
        <c:noMultiLvlLbl val="0"/>
      </c:catAx>
      <c:valAx>
        <c:axId val="21435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26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磯城郡介護認定審査会共同設置特別会計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0.03</c:v>
                </c:pt>
                <c:pt idx="4">
                  <c:v>#N/A</c:v>
                </c:pt>
                <c:pt idx="5">
                  <c:v>0.03</c:v>
                </c:pt>
                <c:pt idx="6">
                  <c:v>#N/A</c:v>
                </c:pt>
                <c:pt idx="7">
                  <c:v>0.01</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0.12</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0.26</c:v>
                </c:pt>
                <c:pt idx="2">
                  <c:v>#N/A</c:v>
                </c:pt>
                <c:pt idx="3">
                  <c:v>0.31</c:v>
                </c:pt>
                <c:pt idx="4">
                  <c:v>#N/A</c:v>
                </c:pt>
                <c:pt idx="5">
                  <c:v>0.48</c:v>
                </c:pt>
                <c:pt idx="6">
                  <c:v>#N/A</c:v>
                </c:pt>
                <c:pt idx="7">
                  <c:v>1.0900000000000001</c:v>
                </c:pt>
                <c:pt idx="8">
                  <c:v>#N/A</c:v>
                </c:pt>
                <c:pt idx="9">
                  <c:v>1.57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9.68</c:v>
                </c:pt>
                <c:pt idx="2">
                  <c:v>#N/A</c:v>
                </c:pt>
                <c:pt idx="3">
                  <c:v>12.62</c:v>
                </c:pt>
                <c:pt idx="4">
                  <c:v>#N/A</c:v>
                </c:pt>
                <c:pt idx="5">
                  <c:v>12.6</c:v>
                </c:pt>
                <c:pt idx="6">
                  <c:v>#N/A</c:v>
                </c:pt>
                <c:pt idx="7">
                  <c:v>11.07</c:v>
                </c:pt>
                <c:pt idx="8">
                  <c:v>#N/A</c:v>
                </c:pt>
                <c:pt idx="9">
                  <c:v>6.37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6.64</c:v>
                </c:pt>
                <c:pt idx="2">
                  <c:v>#N/A</c:v>
                </c:pt>
                <c:pt idx="3">
                  <c:v>7.23</c:v>
                </c:pt>
                <c:pt idx="4">
                  <c:v>#N/A</c:v>
                </c:pt>
                <c:pt idx="5">
                  <c:v>6.88</c:v>
                </c:pt>
                <c:pt idx="6">
                  <c:v>#N/A</c:v>
                </c:pt>
                <c:pt idx="7">
                  <c:v>7.12</c:v>
                </c:pt>
                <c:pt idx="8">
                  <c:v>#N/A</c:v>
                </c:pt>
                <c:pt idx="9">
                  <c:v>8.02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6.52</c:v>
                </c:pt>
                <c:pt idx="2">
                  <c:v>#N/A</c:v>
                </c:pt>
                <c:pt idx="3">
                  <c:v>7.22</c:v>
                </c:pt>
                <c:pt idx="4">
                  <c:v>#N/A</c:v>
                </c:pt>
                <c:pt idx="5">
                  <c:v>8.44</c:v>
                </c:pt>
                <c:pt idx="6">
                  <c:v>#N/A</c:v>
                </c:pt>
                <c:pt idx="7">
                  <c:v>9.26</c:v>
                </c:pt>
                <c:pt idx="8">
                  <c:v>#N/A</c:v>
                </c:pt>
                <c:pt idx="9">
                  <c:v>9.9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16271736"/>
        <c:axId val="216137928"/>
      </c:barChart>
      <c:catAx>
        <c:axId val="216271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137928"/>
        <c:crosses val="autoZero"/>
        <c:auto val="1"/>
        <c:lblAlgn val="ctr"/>
        <c:lblOffset val="100"/>
        <c:tickLblSkip val="1"/>
        <c:tickMarkSkip val="1"/>
        <c:noMultiLvlLbl val="0"/>
      </c:catAx>
      <c:valAx>
        <c:axId val="216137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271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1438</c:v>
                </c:pt>
                <c:pt idx="5">
                  <c:v>1384</c:v>
                </c:pt>
                <c:pt idx="8">
                  <c:v>1436</c:v>
                </c:pt>
                <c:pt idx="11">
                  <c:v>1366</c:v>
                </c:pt>
                <c:pt idx="14">
                  <c:v>1327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99</c:v>
                </c:pt>
                <c:pt idx="3">
                  <c:v>97</c:v>
                </c:pt>
                <c:pt idx="6">
                  <c:v>81</c:v>
                </c:pt>
                <c:pt idx="9">
                  <c:v>99</c:v>
                </c:pt>
                <c:pt idx="12">
                  <c:v>112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417</c:v>
                </c:pt>
                <c:pt idx="3">
                  <c:v>398</c:v>
                </c:pt>
                <c:pt idx="6">
                  <c:v>396</c:v>
                </c:pt>
                <c:pt idx="9">
                  <c:v>402</c:v>
                </c:pt>
                <c:pt idx="12">
                  <c:v>416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1341</c:v>
                </c:pt>
                <c:pt idx="3">
                  <c:v>1254</c:v>
                </c:pt>
                <c:pt idx="6">
                  <c:v>1300</c:v>
                </c:pt>
                <c:pt idx="9">
                  <c:v>1211</c:v>
                </c:pt>
                <c:pt idx="12">
                  <c:v>1220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3453976"/>
        <c:axId val="120621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419</c:v>
                </c:pt>
                <c:pt idx="2">
                  <c:v>#N/A</c:v>
                </c:pt>
                <c:pt idx="3">
                  <c:v>#N/A</c:v>
                </c:pt>
                <c:pt idx="4">
                  <c:v>365</c:v>
                </c:pt>
                <c:pt idx="5">
                  <c:v>#N/A</c:v>
                </c:pt>
                <c:pt idx="6">
                  <c:v>#N/A</c:v>
                </c:pt>
                <c:pt idx="7">
                  <c:v>341</c:v>
                </c:pt>
                <c:pt idx="8">
                  <c:v>#N/A</c:v>
                </c:pt>
                <c:pt idx="9">
                  <c:v>#N/A</c:v>
                </c:pt>
                <c:pt idx="10">
                  <c:v>346</c:v>
                </c:pt>
                <c:pt idx="11">
                  <c:v>#N/A</c:v>
                </c:pt>
                <c:pt idx="12">
                  <c:v>#N/A</c:v>
                </c:pt>
                <c:pt idx="13">
                  <c:v>421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3453976"/>
        <c:axId val="120621032"/>
      </c:lineChart>
      <c:catAx>
        <c:axId val="22345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621032"/>
        <c:crosses val="autoZero"/>
        <c:auto val="1"/>
        <c:lblAlgn val="ctr"/>
        <c:lblOffset val="100"/>
        <c:tickLblSkip val="1"/>
        <c:tickMarkSkip val="1"/>
        <c:noMultiLvlLbl val="0"/>
      </c:catAx>
      <c:valAx>
        <c:axId val="120621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453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14172</c:v>
                </c:pt>
                <c:pt idx="5">
                  <c:v>14242</c:v>
                </c:pt>
                <c:pt idx="8">
                  <c:v>13955</c:v>
                </c:pt>
                <c:pt idx="11">
                  <c:v>14049</c:v>
                </c:pt>
                <c:pt idx="14">
                  <c:v>14336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2480</c:v>
                </c:pt>
                <c:pt idx="5">
                  <c:v>2240</c:v>
                </c:pt>
                <c:pt idx="8">
                  <c:v>2090</c:v>
                </c:pt>
                <c:pt idx="11">
                  <c:v>2107</c:v>
                </c:pt>
                <c:pt idx="14">
                  <c:v>2011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3464</c:v>
                </c:pt>
                <c:pt idx="5">
                  <c:v>3902</c:v>
                </c:pt>
                <c:pt idx="8">
                  <c:v>3961</c:v>
                </c:pt>
                <c:pt idx="11">
                  <c:v>3761</c:v>
                </c:pt>
                <c:pt idx="14">
                  <c:v>3702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2652</c:v>
                </c:pt>
                <c:pt idx="3">
                  <c:v>2450</c:v>
                </c:pt>
                <c:pt idx="6">
                  <c:v>2524</c:v>
                </c:pt>
                <c:pt idx="9">
                  <c:v>2369</c:v>
                </c:pt>
                <c:pt idx="12">
                  <c:v>2326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742</c:v>
                </c:pt>
                <c:pt idx="3">
                  <c:v>1169</c:v>
                </c:pt>
                <c:pt idx="6">
                  <c:v>1163</c:v>
                </c:pt>
                <c:pt idx="9">
                  <c:v>1148</c:v>
                </c:pt>
                <c:pt idx="12">
                  <c:v>1064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8040</c:v>
                </c:pt>
                <c:pt idx="3">
                  <c:v>7938</c:v>
                </c:pt>
                <c:pt idx="6">
                  <c:v>7764</c:v>
                </c:pt>
                <c:pt idx="9">
                  <c:v>7496</c:v>
                </c:pt>
                <c:pt idx="12">
                  <c:v>7305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1</c:v>
                </c:pt>
                <c:pt idx="6">
                  <c:v>208</c:v>
                </c:pt>
                <c:pt idx="9">
                  <c:v>209</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11649</c:v>
                </c:pt>
                <c:pt idx="3">
                  <c:v>11387</c:v>
                </c:pt>
                <c:pt idx="6">
                  <c:v>10860</c:v>
                </c:pt>
                <c:pt idx="9">
                  <c:v>11013</c:v>
                </c:pt>
                <c:pt idx="12">
                  <c:v>11532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6131328"/>
        <c:axId val="200020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2967</c:v>
                </c:pt>
                <c:pt idx="2">
                  <c:v>#N/A</c:v>
                </c:pt>
                <c:pt idx="3">
                  <c:v>#N/A</c:v>
                </c:pt>
                <c:pt idx="4">
                  <c:v>2562</c:v>
                </c:pt>
                <c:pt idx="5">
                  <c:v>#N/A</c:v>
                </c:pt>
                <c:pt idx="6">
                  <c:v>#N/A</c:v>
                </c:pt>
                <c:pt idx="7">
                  <c:v>2512</c:v>
                </c:pt>
                <c:pt idx="8">
                  <c:v>#N/A</c:v>
                </c:pt>
                <c:pt idx="9">
                  <c:v>#N/A</c:v>
                </c:pt>
                <c:pt idx="10">
                  <c:v>2317</c:v>
                </c:pt>
                <c:pt idx="11">
                  <c:v>#N/A</c:v>
                </c:pt>
                <c:pt idx="12">
                  <c:v>#N/A</c:v>
                </c:pt>
                <c:pt idx="13">
                  <c:v>2178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6131328"/>
        <c:axId val="200020232"/>
      </c:lineChart>
      <c:catAx>
        <c:axId val="21613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020232"/>
        <c:crosses val="autoZero"/>
        <c:auto val="1"/>
        <c:lblAlgn val="ctr"/>
        <c:lblOffset val="100"/>
        <c:tickLblSkip val="1"/>
        <c:tickMarkSkip val="1"/>
        <c:noMultiLvlLbl val="0"/>
      </c:catAx>
      <c:valAx>
        <c:axId val="200020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13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{8E94DA6C-01AD-4A29-B610-DDD325DE8F7A}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{15B3AC8D-09F4-4C80-B6A9-67629037240D}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{ABBBCAB8-E6A5-4E35-9590-3F7B1408B5CB}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{80B41F46-DACD-4CC0-9091-A3D71C375047}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{010ACAEE-9E3E-4E06-A566-EC1163EA635A}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{9B14B9E0-5759-4BC5-AFE4-4579A3873D2F}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{212ED431-3C82-439D-AE43-30C04F208A74}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{9A5C58C8-C767-4994-872D-C2CAB274ED91}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{34863045-5542-4F46-98C7-0921B4E73FCE}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{4E29436E-A6DA-4A0B-A20F-B84D5CDFAB3D}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4164360"/>
        <c:axId val="223544048"/>
      </c:scatterChart>
      <c:valAx>
        <c:axId val="2241643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544048"/>
        <c:crosses val="autoZero"/>
        <c:crossBetween val="midCat"/>
      </c:valAx>
      <c:valAx>
        <c:axId val="223544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164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{4834F286-E91D-477F-BA14-D6AD42C25FE3}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{5011BF6F-6788-4244-93F0-5F61F67AD70E}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{F05654BE-8F28-4E42-A95E-51AE97BE081A}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{27B47FA5-5CE6-4DA7-ABD8-53AA2D074411}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{14C66CAC-AACD-470B-9FD1-61DB5026E7A1}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8.3000000000000007</c:v>
                </c:pt>
                <c:pt idx="1">
                  <c:v>7.3</c:v>
                </c:pt>
                <c:pt idx="2">
                  <c:v>6.5</c:v>
                </c:pt>
                <c:pt idx="3">
                  <c:v>6</c:v>
                </c:pt>
                <c:pt idx="4">
                  <c:v>6.3</c:v>
                </c:pt>
              </c:numCache>
            </c:numRef>
          </c:xVal>
          <c:yVal>
            <c:numRef>
              <c:f>公会計指標分析・財政指標組合せ分析表!$K$73:$O$73</c:f>
              <c:numCache>
                <c:formatCode>#,##0.0;"▲ "#,##0.0</c:formatCode>
                <c:ptCount val="5"/>
                <c:pt idx="0">
                  <c:v>51.8</c:v>
                </c:pt>
                <c:pt idx="1">
                  <c:v>44.3</c:v>
                </c:pt>
                <c:pt idx="2">
                  <c:v>43.8</c:v>
                </c:pt>
                <c:pt idx="3">
                  <c:v>39.1</c:v>
                </c:pt>
                <c:pt idx="4">
                  <c:v>36.9</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{982548B8-E096-4964-97C4-040FB70206B5}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{6FA1C6D0-2D4A-4888-8B84-9EE8DDE60089}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{009B6E96-1382-4DDF-8A53-AB3C0EC0885D}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{CC5151F4-A2FC-469D-8C59-EF1357313D6F}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{D7DD877F-AEB0-429D-B59E-6AB761099935}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4147864"/>
        <c:axId val="220853048"/>
      </c:scatterChart>
      <c:valAx>
        <c:axId val="224147864"/>
        <c:scaling>
          <c:orientation val="minMax"/>
          <c:max val="9.5"/>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0853048"/>
        <c:crosses val="autoZero"/>
        <c:crossBetween val="midCat"/>
      </c:valAx>
      <c:valAx>
        <c:axId val="220853048"/>
        <c:scaling>
          <c:orientation val="minMax"/>
          <c:max val="5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1478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32,330
32,122
21.09
12,349,664
11,843,100
451,517
7,077,241
11,532,144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類似団体と比較すると、分子である基準財政収入額が少なく、一方分母である基準財政需要額が多い状態が続いていることから、財政力指数は類似団体平均を下回っている。</a:t>
          </a:r>
          <a:endParaRPr lang="ja-JP" altLang="ja-JP" sz="1300">
            <a:effectLst/>
          </a:endParaRPr>
        </a:p>
        <a:p>
          <a:r>
            <a:rPr kumimoji="1" lang="ja-JP" altLang="ja-JP" sz="1300">
              <a:solidFill>
                <a:schemeClr val="dk1"/>
              </a:solidFill>
              <a:effectLst/>
              <a:latin typeface="+mn-lt"/>
              <a:ea typeface="+mn-ea"/>
              <a:cs typeface="+mn-cs"/>
            </a:rPr>
            <a:t>　今後も税収の確保などの財政基盤の強化を図っていく。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81845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81845</xdr:rowOff>
    </xdr:from>
    <xdr:to>
      <xdr:col>4</xdr:col>
      <xdr:colOff>482600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分母（経常一般財源）は、地方消費税交付金や</a:t>
          </a:r>
          <a:r>
            <a:rPr kumimoji="1" lang="ja-JP" altLang="en-US" sz="1300">
              <a:solidFill>
                <a:sysClr val="windowText" lastClr="000000"/>
              </a:solidFill>
              <a:effectLst/>
              <a:latin typeface="+mn-lt"/>
              <a:ea typeface="+mn-ea"/>
              <a:cs typeface="+mn-cs"/>
            </a:rPr>
            <a:t>、普通</a:t>
          </a:r>
          <a:r>
            <a:rPr kumimoji="1" lang="ja-JP" altLang="ja-JP" sz="1300">
              <a:solidFill>
                <a:sysClr val="windowText" lastClr="000000"/>
              </a:solidFill>
              <a:effectLst/>
              <a:latin typeface="+mn-lt"/>
              <a:ea typeface="+mn-ea"/>
              <a:cs typeface="+mn-cs"/>
            </a:rPr>
            <a:t>交付税</a:t>
          </a:r>
          <a:r>
            <a:rPr kumimoji="1" lang="ja-JP" altLang="en-US" sz="1300">
              <a:solidFill>
                <a:sysClr val="windowText" lastClr="000000"/>
              </a:solidFill>
              <a:effectLst/>
              <a:latin typeface="+mn-lt"/>
              <a:ea typeface="+mn-ea"/>
              <a:cs typeface="+mn-cs"/>
            </a:rPr>
            <a:t>及び</a:t>
          </a:r>
          <a:r>
            <a:rPr kumimoji="1" lang="ja-JP" altLang="ja-JP" sz="1300">
              <a:solidFill>
                <a:sysClr val="windowText" lastClr="000000"/>
              </a:solidFill>
              <a:effectLst/>
              <a:latin typeface="+mn-lt"/>
              <a:ea typeface="+mn-ea"/>
              <a:cs typeface="+mn-cs"/>
            </a:rPr>
            <a:t>臨時財政対策債の減により、総額で約</a:t>
          </a:r>
          <a:r>
            <a:rPr kumimoji="1" lang="en-US" altLang="ja-JP" sz="1300">
              <a:solidFill>
                <a:sysClr val="windowText" lastClr="000000"/>
              </a:solidFill>
              <a:effectLst/>
              <a:latin typeface="+mn-lt"/>
              <a:ea typeface="+mn-ea"/>
              <a:cs typeface="+mn-cs"/>
            </a:rPr>
            <a:t>2</a:t>
          </a:r>
          <a:r>
            <a:rPr kumimoji="1" lang="ja-JP" altLang="ja-JP"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5000</a:t>
          </a:r>
          <a:r>
            <a:rPr kumimoji="1" lang="ja-JP" altLang="ja-JP" sz="1300">
              <a:solidFill>
                <a:sysClr val="windowText" lastClr="000000"/>
              </a:solidFill>
              <a:effectLst/>
              <a:latin typeface="+mn-lt"/>
              <a:ea typeface="+mn-ea"/>
              <a:cs typeface="+mn-cs"/>
            </a:rPr>
            <a:t>万円の</a:t>
          </a:r>
          <a:r>
            <a:rPr kumimoji="1" lang="ja-JP" altLang="en-US" sz="1300">
              <a:solidFill>
                <a:sysClr val="windowText" lastClr="000000"/>
              </a:solidFill>
              <a:effectLst/>
              <a:latin typeface="+mn-lt"/>
              <a:ea typeface="+mn-ea"/>
              <a:cs typeface="+mn-cs"/>
            </a:rPr>
            <a:t>減</a:t>
          </a:r>
          <a:r>
            <a:rPr kumimoji="1" lang="ja-JP" altLang="ja-JP" sz="1300">
              <a:solidFill>
                <a:sysClr val="windowText" lastClr="000000"/>
              </a:solidFill>
              <a:effectLst/>
              <a:latin typeface="+mn-lt"/>
              <a:ea typeface="+mn-ea"/>
              <a:cs typeface="+mn-cs"/>
            </a:rPr>
            <a:t>となった。</a:t>
          </a:r>
          <a:r>
            <a:rPr kumimoji="1" lang="ja-JP" altLang="en-US" sz="1300">
              <a:solidFill>
                <a:sysClr val="windowText" lastClr="000000"/>
              </a:solidFill>
              <a:effectLst/>
              <a:latin typeface="+mn-lt"/>
              <a:ea typeface="+mn-ea"/>
              <a:cs typeface="+mn-cs"/>
            </a:rPr>
            <a:t>また、</a:t>
          </a:r>
          <a:r>
            <a:rPr kumimoji="1" lang="ja-JP" altLang="ja-JP" sz="1300">
              <a:solidFill>
                <a:sysClr val="windowText" lastClr="000000"/>
              </a:solidFill>
              <a:effectLst/>
              <a:latin typeface="+mn-lt"/>
              <a:ea typeface="+mn-ea"/>
              <a:cs typeface="+mn-cs"/>
            </a:rPr>
            <a:t>分子（経常経費充当一般財源）は、</a:t>
          </a:r>
          <a:r>
            <a:rPr kumimoji="1" lang="ja-JP" altLang="en-US" sz="1300">
              <a:solidFill>
                <a:sysClr val="windowText" lastClr="000000"/>
              </a:solidFill>
              <a:effectLst/>
              <a:latin typeface="+mn-lt"/>
              <a:ea typeface="+mn-ea"/>
              <a:cs typeface="+mn-cs"/>
            </a:rPr>
            <a:t>人件費及び維持補修費</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減、公債費及び繰出金の増</a:t>
          </a:r>
          <a:r>
            <a:rPr kumimoji="1" lang="ja-JP" altLang="ja-JP" sz="1300">
              <a:solidFill>
                <a:sysClr val="windowText" lastClr="000000"/>
              </a:solidFill>
              <a:effectLst/>
              <a:latin typeface="+mn-lt"/>
              <a:ea typeface="+mn-ea"/>
              <a:cs typeface="+mn-cs"/>
            </a:rPr>
            <a:t>により、総額で約</a:t>
          </a:r>
          <a:r>
            <a:rPr kumimoji="1" lang="en-US" altLang="ja-JP" sz="1300">
              <a:solidFill>
                <a:sysClr val="windowText" lastClr="000000"/>
              </a:solidFill>
              <a:effectLst/>
              <a:latin typeface="+mn-lt"/>
              <a:ea typeface="+mn-ea"/>
              <a:cs typeface="+mn-cs"/>
            </a:rPr>
            <a:t>600</a:t>
          </a:r>
          <a:r>
            <a:rPr kumimoji="1" lang="ja-JP" altLang="ja-JP" sz="1300">
              <a:solidFill>
                <a:sysClr val="windowText" lastClr="000000"/>
              </a:solidFill>
              <a:effectLst/>
              <a:latin typeface="+mn-lt"/>
              <a:ea typeface="+mn-ea"/>
              <a:cs typeface="+mn-cs"/>
            </a:rPr>
            <a:t>万円の増となった。その結果、経常収支比率は前年度に比べ</a:t>
          </a:r>
          <a:r>
            <a:rPr kumimoji="1" lang="en-US" altLang="ja-JP" sz="1300">
              <a:solidFill>
                <a:sysClr val="windowText" lastClr="000000"/>
              </a:solidFill>
              <a:effectLst/>
              <a:latin typeface="+mn-lt"/>
              <a:ea typeface="+mn-ea"/>
              <a:cs typeface="+mn-cs"/>
            </a:rPr>
            <a:t>3.4</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悪化</a:t>
          </a:r>
          <a:r>
            <a:rPr kumimoji="1" lang="ja-JP" altLang="ja-JP" sz="1300">
              <a:solidFill>
                <a:sysClr val="windowText" lastClr="000000"/>
              </a:solidFill>
              <a:effectLst/>
              <a:latin typeface="+mn-lt"/>
              <a:ea typeface="+mn-ea"/>
              <a:cs typeface="+mn-cs"/>
            </a:rPr>
            <a:t>した。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今後も行財政改革を基本に事務事業の削減・見直しを一層進め、これまで以上に経常経費の抑制に努める。</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140716</xdr:rowOff>
    </xdr:from>
    <xdr:to>
      <xdr:col>7</xdr:col>
      <xdr:colOff>152400</xdr:colOff>
      <xdr:row>65</xdr:row>
      <xdr:rowOff>133350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1351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140716</xdr:rowOff>
    </xdr:from>
    <xdr:to>
      <xdr:col>6</xdr:col>
      <xdr:colOff>0</xdr:colOff>
      <xdr:row>65</xdr:row>
      <xdr:rowOff>36830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135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53848</xdr:rowOff>
    </xdr:from>
    <xdr:to>
      <xdr:col>4</xdr:col>
      <xdr:colOff>482600</xdr:colOff>
      <xdr:row>65</xdr:row>
      <xdr:rowOff>36830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2664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53848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121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54627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89916</xdr:rowOff>
    </xdr:from>
    <xdr:to>
      <xdr:col>6</xdr:col>
      <xdr:colOff>50800</xdr:colOff>
      <xdr:row>65</xdr:row>
      <xdr:rowOff>20066</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4843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3048</xdr:rowOff>
    </xdr:from>
    <xdr:to>
      <xdr:col>3</xdr:col>
      <xdr:colOff>330200</xdr:colOff>
      <xdr:row>64</xdr:row>
      <xdr:rowOff>104648</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89425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[110,096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mn-lt"/>
              <a:ea typeface="+mn-ea"/>
              <a:cs typeface="+mn-cs"/>
            </a:rPr>
            <a:t>　前年度に比べると増加したものの、物件費等</a:t>
          </a:r>
          <a:r>
            <a:rPr kumimoji="1" lang="ja-JP" altLang="en-US" sz="1300" b="0" i="0" baseline="0">
              <a:solidFill>
                <a:sysClr val="windowText" lastClr="000000"/>
              </a:solidFill>
              <a:effectLst/>
              <a:latin typeface="+mn-lt"/>
              <a:ea typeface="+mn-ea"/>
              <a:cs typeface="+mn-cs"/>
            </a:rPr>
            <a:t>は</a:t>
          </a:r>
          <a:r>
            <a:rPr kumimoji="1" lang="ja-JP" altLang="ja-JP" sz="1300" b="0" i="0" baseline="0">
              <a:solidFill>
                <a:sysClr val="windowText" lastClr="000000"/>
              </a:solidFill>
              <a:effectLst/>
              <a:latin typeface="+mn-lt"/>
              <a:ea typeface="+mn-ea"/>
              <a:cs typeface="+mn-cs"/>
            </a:rPr>
            <a:t>類似団体平均を下回っている。今後も引き続き、予算枠配分方式による物件費の抑制や定員適性化計画に基づく職員数の適正化を進めていく。</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23586</xdr:rowOff>
    </xdr:from>
    <xdr:to>
      <xdr:col>7</xdr:col>
      <xdr:colOff>152400</xdr:colOff>
      <xdr:row>81</xdr:row>
      <xdr:rowOff>42373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11036"/>
          <a:ext cx="838200" cy="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a:extLst>
            <a:ext uri="{FF2B5EF4-FFF2-40B4-BE49-F238E27FC236}">
              <a16:creationId xmlns:a16="http://schemas.microsoft.com/office/drawing/2014/main" id="{00000000-0008-0000-0300-0000C0000000}"/>
            </a:ext>
          </a:extLst>
        </xdr:cNvPr>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160631</xdr:rowOff>
    </xdr:from>
    <xdr:to>
      <xdr:col>6</xdr:col>
      <xdr:colOff>0</xdr:colOff>
      <xdr:row>81</xdr:row>
      <xdr:rowOff>23586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76631"/>
          <a:ext cx="889000" cy="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158189</xdr:rowOff>
    </xdr:from>
    <xdr:to>
      <xdr:col>4</xdr:col>
      <xdr:colOff>482600</xdr:colOff>
      <xdr:row>80</xdr:row>
      <xdr:rowOff>160631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74189"/>
          <a:ext cx="889000" cy="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132500</xdr:rowOff>
    </xdr:from>
    <xdr:to>
      <xdr:col>3</xdr:col>
      <xdr:colOff>279400</xdr:colOff>
      <xdr:row>80</xdr:row>
      <xdr:rowOff>158189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48500"/>
          <a:ext cx="889000" cy="2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163023</xdr:rowOff>
    </xdr:from>
    <xdr:to>
      <xdr:col>7</xdr:col>
      <xdr:colOff>203200</xdr:colOff>
      <xdr:row>81</xdr:row>
      <xdr:rowOff>93173</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4902200" y="138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8100</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2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110,096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144236</xdr:rowOff>
    </xdr:from>
    <xdr:to>
      <xdr:col>6</xdr:col>
      <xdr:colOff>50800</xdr:colOff>
      <xdr:row>81</xdr:row>
      <xdr:rowOff>74386</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064000" y="138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84563</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2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109831</xdr:rowOff>
    </xdr:from>
    <xdr:to>
      <xdr:col>4</xdr:col>
      <xdr:colOff>533400</xdr:colOff>
      <xdr:row>81</xdr:row>
      <xdr:rowOff>39981</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3175000" y="138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50158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9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99,074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107389</xdr:rowOff>
    </xdr:from>
    <xdr:to>
      <xdr:col>3</xdr:col>
      <xdr:colOff>330200</xdr:colOff>
      <xdr:row>81</xdr:row>
      <xdr:rowOff>37539</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2286000" y="138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47716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9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81700</xdr:rowOff>
    </xdr:from>
    <xdr:to>
      <xdr:col>2</xdr:col>
      <xdr:colOff>127000</xdr:colOff>
      <xdr:row>81</xdr:row>
      <xdr:rowOff>11850</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1397000" y="137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22027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昭和６２年以降、主査以上の昇任について試験制度を導入し昇給運用の適正化を進めてきたため、類似団体平均を下回っている。</a:t>
          </a:r>
          <a:endParaRPr kumimoji="1" lang="en-US" altLang="ja-JP" sz="1300" baseline="0">
            <a:latin typeface="ＭＳ Ｐゴシック"/>
          </a:endParaRPr>
        </a:p>
        <a:p>
          <a:r>
            <a:rPr kumimoji="1" lang="ja-JP" altLang="en-US" sz="1300" baseline="0">
              <a:latin typeface="ＭＳ Ｐゴシック"/>
            </a:rPr>
            <a:t>　今後も、給与制度運用の適正化に努める。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29029</xdr:rowOff>
    </xdr:from>
    <xdr:to>
      <xdr:col>24</xdr:col>
      <xdr:colOff>558800</xdr:colOff>
      <xdr:row>82</xdr:row>
      <xdr:rowOff>109462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08792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82</xdr:row>
      <xdr:rowOff>29029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0189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120045</xdr:rowOff>
    </xdr:from>
    <xdr:to>
      <xdr:col>22</xdr:col>
      <xdr:colOff>203200</xdr:colOff>
      <xdr:row>81</xdr:row>
      <xdr:rowOff>131536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0074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120045</xdr:rowOff>
    </xdr:from>
    <xdr:to>
      <xdr:col>21</xdr:col>
      <xdr:colOff>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007495"/>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75189</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149679</xdr:rowOff>
    </xdr:from>
    <xdr:to>
      <xdr:col>23</xdr:col>
      <xdr:colOff>457200</xdr:colOff>
      <xdr:row>82</xdr:row>
      <xdr:rowOff>79829</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90006</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69245</xdr:rowOff>
    </xdr:from>
    <xdr:to>
      <xdr:col>21</xdr:col>
      <xdr:colOff>50800</xdr:colOff>
      <xdr:row>81</xdr:row>
      <xdr:rowOff>170845</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9572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153307</xdr:rowOff>
    </xdr:from>
    <xdr:to>
      <xdr:col>19</xdr:col>
      <xdr:colOff>533400</xdr:colOff>
      <xdr:row>86</xdr:row>
      <xdr:rowOff>83457</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93634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類似団体の平均値を上回る状態が続いているが、主な原因は同規模団体に比べて文化財関連業務が充実していることや図書館の規模が大きいこと、学校・幼稚園数が多いことなどが挙げられる。平成２８年３月作成の定員適正化計画を基に、今後も職員の適正化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28031</xdr:rowOff>
    </xdr:from>
    <xdr:to>
      <xdr:col>24</xdr:col>
      <xdr:colOff>558800</xdr:colOff>
      <xdr:row>61</xdr:row>
      <xdr:rowOff>36649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486481"/>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2177</xdr:rowOff>
    </xdr:from>
    <xdr:to>
      <xdr:col>23</xdr:col>
      <xdr:colOff>406400</xdr:colOff>
      <xdr:row>61</xdr:row>
      <xdr:rowOff>36649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6062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146050</xdr:rowOff>
    </xdr:from>
    <xdr:to>
      <xdr:col>22</xdr:col>
      <xdr:colOff>203200</xdr:colOff>
      <xdr:row>61</xdr:row>
      <xdr:rowOff>2177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3305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146050</xdr:rowOff>
    </xdr:from>
    <xdr:to>
      <xdr:col>21</xdr:col>
      <xdr:colOff>0</xdr:colOff>
      <xdr:row>61</xdr:row>
      <xdr:rowOff>2177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3305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148681</xdr:rowOff>
    </xdr:from>
    <xdr:to>
      <xdr:col>24</xdr:col>
      <xdr:colOff>609600</xdr:colOff>
      <xdr:row>61</xdr:row>
      <xdr:rowOff>78831</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120758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40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157299</xdr:rowOff>
    </xdr:from>
    <xdr:to>
      <xdr:col>23</xdr:col>
      <xdr:colOff>457200</xdr:colOff>
      <xdr:row>61</xdr:row>
      <xdr:rowOff>87449</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72226</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122827</xdr:rowOff>
    </xdr:from>
    <xdr:to>
      <xdr:col>22</xdr:col>
      <xdr:colOff>254000</xdr:colOff>
      <xdr:row>61</xdr:row>
      <xdr:rowOff>52977</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95250</xdr:rowOff>
    </xdr:from>
    <xdr:to>
      <xdr:col>21</xdr:col>
      <xdr:colOff>50800</xdr:colOff>
      <xdr:row>61</xdr:row>
      <xdr:rowOff>25400</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10177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122827</xdr:rowOff>
    </xdr:from>
    <xdr:to>
      <xdr:col>19</xdr:col>
      <xdr:colOff>533400</xdr:colOff>
      <xdr:row>61</xdr:row>
      <xdr:rowOff>52977</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37754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下水道事業や奈良県広域消防組合の起債の償還に対する繰出金・負担金</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増加したことなどから、前年度に比べ</a:t>
          </a:r>
          <a:r>
            <a:rPr kumimoji="1" lang="en-US" altLang="ja-JP" sz="1300">
              <a:solidFill>
                <a:sysClr val="windowText" lastClr="000000"/>
              </a:solidFill>
              <a:effectLst/>
              <a:latin typeface="+mn-lt"/>
              <a:ea typeface="+mn-ea"/>
              <a:cs typeface="+mn-cs"/>
            </a:rPr>
            <a:t>0.3</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悪化</a:t>
          </a:r>
          <a:r>
            <a:rPr kumimoji="1" lang="ja-JP" altLang="ja-JP" sz="1300">
              <a:solidFill>
                <a:sysClr val="windowText" lastClr="000000"/>
              </a:solidFill>
              <a:effectLst/>
              <a:latin typeface="+mn-lt"/>
              <a:ea typeface="+mn-ea"/>
              <a:cs typeface="+mn-cs"/>
            </a:rPr>
            <a:t>した。なお、類似団体と比べると元利償還金、繰出金とも上回ったが、交付税算入公債費等を控いた実質的な公債費は類似団体平均を下回っている。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今後も、各種事業を計画的に実施していく中で、財源的に有利な起債を活用するなど、実質公債費比率の上昇の抑制に努める。</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40</xdr:row>
      <xdr:rowOff>11176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402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30480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107696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884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107696</xdr:rowOff>
    </xdr:from>
    <xdr:to>
      <xdr:col>21</xdr:col>
      <xdr:colOff>0</xdr:colOff>
      <xdr:row>41</xdr:row>
      <xdr:rowOff>32766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656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131826</xdr:rowOff>
    </xdr:from>
    <xdr:to>
      <xdr:col>24</xdr:col>
      <xdr:colOff>609600</xdr:colOff>
      <xdr:row>40</xdr:row>
      <xdr:rowOff>61976</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148353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56896</xdr:rowOff>
    </xdr:from>
    <xdr:to>
      <xdr:col>21</xdr:col>
      <xdr:colOff>50800</xdr:colOff>
      <xdr:row>40</xdr:row>
      <xdr:rowOff>158496</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168673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153416</xdr:rowOff>
    </xdr:from>
    <xdr:to>
      <xdr:col>19</xdr:col>
      <xdr:colOff>533400</xdr:colOff>
      <xdr:row>41</xdr:row>
      <xdr:rowOff>83566</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93743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rPr>
            <a:t>　地方債残高が増加したが、下水道事業への繰出金や国保中央病院組合負担金の減などにより前年度に比べて</a:t>
          </a:r>
          <a:r>
            <a:rPr lang="en-US" altLang="ja-JP" sz="1300">
              <a:effectLst/>
            </a:rPr>
            <a:t>2.2</a:t>
          </a:r>
          <a:r>
            <a:rPr lang="ja-JP" altLang="en-US" sz="1300">
              <a:effectLst/>
            </a:rPr>
            <a:t>ポイント改善した。但し、地方債残高は依然として類似団体を超過している。</a:t>
          </a:r>
        </a:p>
        <a:p>
          <a:pPr eaLnBrk="1" fontAlgn="auto" latinLnBrk="0" hangingPunct="1"/>
          <a:r>
            <a:rPr lang="ja-JP" altLang="en-US" sz="1300">
              <a:effectLst/>
            </a:rPr>
            <a:t>　今後、広域ごみ処理施設等の新設に伴う地方債の活用等により将来負担比率の上昇が見込まれることから、税収の強化や充当可能財源の確保など、より一層財政の健全化に取り組む必要がある。</a:t>
          </a:r>
        </a:p>
        <a:p>
          <a:pPr eaLnBrk="1" fontAlgn="auto" latinLnBrk="0" hangingPunct="1"/>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64059</xdr:rowOff>
    </xdr:from>
    <xdr:to>
      <xdr:col>24</xdr:col>
      <xdr:colOff>558800</xdr:colOff>
      <xdr:row>16</xdr:row>
      <xdr:rowOff>85293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807259"/>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85293</xdr:rowOff>
    </xdr:from>
    <xdr:to>
      <xdr:col>23</xdr:col>
      <xdr:colOff>406400</xdr:colOff>
      <xdr:row>16</xdr:row>
      <xdr:rowOff>130658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828493"/>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130658</xdr:rowOff>
    </xdr:from>
    <xdr:to>
      <xdr:col>22</xdr:col>
      <xdr:colOff>203200</xdr:colOff>
      <xdr:row>16</xdr:row>
      <xdr:rowOff>135484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8738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135484</xdr:rowOff>
    </xdr:from>
    <xdr:to>
      <xdr:col>21</xdr:col>
      <xdr:colOff>0</xdr:colOff>
      <xdr:row>17</xdr:row>
      <xdr:rowOff>36424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87868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13259</xdr:rowOff>
    </xdr:from>
    <xdr:to>
      <xdr:col>24</xdr:col>
      <xdr:colOff>609600</xdr:colOff>
      <xdr:row>16</xdr:row>
      <xdr:rowOff>114859</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6967200" y="27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156786</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72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34493</xdr:rowOff>
    </xdr:from>
    <xdr:to>
      <xdr:col>23</xdr:col>
      <xdr:colOff>457200</xdr:colOff>
      <xdr:row>16</xdr:row>
      <xdr:rowOff>136093</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6129000" y="27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120870</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6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79858</xdr:rowOff>
    </xdr:from>
    <xdr:to>
      <xdr:col>22</xdr:col>
      <xdr:colOff>254000</xdr:colOff>
      <xdr:row>17</xdr:row>
      <xdr:rowOff>10008</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5240000" y="28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166235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90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84684</xdr:rowOff>
    </xdr:from>
    <xdr:to>
      <xdr:col>21</xdr:col>
      <xdr:colOff>50800</xdr:colOff>
      <xdr:row>17</xdr:row>
      <xdr:rowOff>14834</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4351000" y="28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171061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91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157074</xdr:rowOff>
    </xdr:from>
    <xdr:to>
      <xdr:col>19</xdr:col>
      <xdr:colOff>533400</xdr:colOff>
      <xdr:row>17</xdr:row>
      <xdr:rowOff>87224</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3462000" y="29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72001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8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32,330
32,122
21.09
12,349,664
11,843,100
451,517
7,077,241
11,532,144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主に扶養手当、期末手当は減少したが特に勤勉手当、時間外手当が増加したため前年度に比べ</a:t>
          </a:r>
          <a:r>
            <a:rPr kumimoji="1" lang="en-US" altLang="ja-JP" sz="1300" baseline="0">
              <a:latin typeface="ＭＳ Ｐゴシック"/>
            </a:rPr>
            <a:t>0.3</a:t>
          </a:r>
          <a:r>
            <a:rPr kumimoji="1" lang="ja-JP" altLang="en-US" sz="1300" baseline="0">
              <a:latin typeface="ＭＳ Ｐゴシック"/>
            </a:rPr>
            <a:t>ポイント上昇した。</a:t>
          </a:r>
          <a:endParaRPr kumimoji="1" lang="en-US" altLang="ja-JP" sz="1300" baseline="0">
            <a:latin typeface="ＭＳ Ｐゴシック"/>
          </a:endParaRPr>
        </a:p>
        <a:p>
          <a:r>
            <a:rPr kumimoji="1" lang="ja-JP" altLang="en-US" sz="1300" baseline="0">
              <a:latin typeface="ＭＳ Ｐゴシック"/>
            </a:rPr>
            <a:t>　今後も、定員適正化計画を基に職員数の適正化を図り、人件費全体の抑制に努めていく。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56134</xdr:rowOff>
    </xdr:from>
    <xdr:to>
      <xdr:col>7</xdr:col>
      <xdr:colOff>15875</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56134</xdr:rowOff>
    </xdr:from>
    <xdr:to>
      <xdr:col>5</xdr:col>
      <xdr:colOff>549275</xdr:colOff>
      <xdr:row>37</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5334</xdr:rowOff>
    </xdr:from>
    <xdr:to>
      <xdr:col>5</xdr:col>
      <xdr:colOff>600075</xdr:colOff>
      <xdr:row>37</xdr:row>
      <xdr:rowOff>106934</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小中コンピューター教室機器賃借料や小中教諭等賃金</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の増加により、前年度に比べ</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ポイント上昇した。</a:t>
          </a:r>
          <a:endParaRPr lang="ja-JP" altLang="ja-JP" sz="1300">
            <a:effectLst/>
          </a:endParaRPr>
        </a:p>
        <a:p>
          <a:r>
            <a:rPr kumimoji="1" lang="ja-JP" altLang="ja-JP" sz="1300">
              <a:solidFill>
                <a:schemeClr val="dk1"/>
              </a:solidFill>
              <a:effectLst/>
              <a:latin typeface="+mn-lt"/>
              <a:ea typeface="+mn-ea"/>
              <a:cs typeface="+mn-cs"/>
            </a:rPr>
            <a:t>　今後も定期的な使用料・手数料の見直しによる収入確保や、予算枠配分方式の</a:t>
          </a:r>
          <a:r>
            <a:rPr kumimoji="1" lang="ja-JP" altLang="en-US" sz="1300">
              <a:solidFill>
                <a:schemeClr val="dk1"/>
              </a:solidFill>
              <a:effectLst/>
              <a:latin typeface="+mn-lt"/>
              <a:ea typeface="+mn-ea"/>
              <a:cs typeface="+mn-cs"/>
            </a:rPr>
            <a:t>確実な</a:t>
          </a:r>
          <a:r>
            <a:rPr kumimoji="1" lang="ja-JP" altLang="ja-JP" sz="1300">
              <a:solidFill>
                <a:schemeClr val="dk1"/>
              </a:solidFill>
              <a:effectLst/>
              <a:latin typeface="+mn-lt"/>
              <a:ea typeface="+mn-ea"/>
              <a:cs typeface="+mn-cs"/>
            </a:rPr>
            <a:t>実施によるコスト削減に努めていく。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64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33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80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15</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0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xdr:rowOff>
    </xdr:from>
    <xdr:to>
      <xdr:col>21</xdr:col>
      <xdr:colOff>412750</xdr:colOff>
      <xdr:row>15</xdr:row>
      <xdr:rowOff>113030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123207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保育所運営負担金等が減少したが、子ども医療費助成金の等の伸びにより、前年度に比べ</a:t>
          </a:r>
          <a:r>
            <a:rPr kumimoji="1" lang="en-US" altLang="ja-JP" sz="1300">
              <a:latin typeface="ＭＳ Ｐゴシック"/>
            </a:rPr>
            <a:t>0.1</a:t>
          </a:r>
          <a:r>
            <a:rPr kumimoji="1" lang="ja-JP" altLang="en-US" sz="1300">
              <a:latin typeface="ＭＳ Ｐゴシック"/>
            </a:rPr>
            <a:t>ポイント上昇した。今後も適正な支出に努めていく。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55</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75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19050</xdr:rowOff>
    </xdr:from>
    <xdr:to>
      <xdr:col>3</xdr:col>
      <xdr:colOff>142875</xdr:colOff>
      <xdr:row>55</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107950</xdr:rowOff>
    </xdr:from>
    <xdr:to>
      <xdr:col>7</xdr:col>
      <xdr:colOff>66675</xdr:colOff>
      <xdr:row>56</xdr:row>
      <xdr:rowOff>38100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124477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ysClr val="windowText" lastClr="000000"/>
              </a:solidFill>
              <a:effectLst/>
              <a:latin typeface="+mn-lt"/>
              <a:ea typeface="+mn-ea"/>
              <a:cs typeface="+mn-cs"/>
            </a:rPr>
            <a:t>維持補修費等は減少したものの、</a:t>
          </a:r>
          <a:r>
            <a:rPr kumimoji="1" lang="ja-JP" altLang="ja-JP" sz="1300">
              <a:solidFill>
                <a:schemeClr val="dk1"/>
              </a:solidFill>
              <a:effectLst/>
              <a:latin typeface="+mn-lt"/>
              <a:ea typeface="+mn-ea"/>
              <a:cs typeface="+mn-cs"/>
            </a:rPr>
            <a:t>特別会計（介護保険、公共下水道事業、国民健康保険）への繰出金、後期高齢者医療広域連合への負担金が増加したため前年度に比べ</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ポイント上昇した。</a:t>
          </a:r>
          <a:endParaRPr lang="ja-JP" altLang="ja-JP" sz="1300">
            <a:effectLst/>
          </a:endParaRPr>
        </a:p>
        <a:p>
          <a:r>
            <a:rPr kumimoji="1" lang="ja-JP" altLang="ja-JP" sz="1300">
              <a:solidFill>
                <a:schemeClr val="dk1"/>
              </a:solidFill>
              <a:effectLst/>
              <a:latin typeface="+mn-lt"/>
              <a:ea typeface="+mn-ea"/>
              <a:cs typeface="+mn-cs"/>
            </a:rPr>
            <a:t>　今後も維持補修費や繰出金等の抑制に取り組み、普通会計の負担額を減らしていくよう努める。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100330</xdr:rowOff>
    </xdr:from>
    <xdr:to>
      <xdr:col>24</xdr:col>
      <xdr:colOff>31750</xdr:colOff>
      <xdr:row>57</xdr:row>
      <xdr:rowOff>168910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72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保育所運営費補助金や、し尿処理事業補償金</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したものの、奈良県広域消防組合負担金の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により、前年度に比べ</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今後も団体等に対する補助金や協議会等の負担金について、事業効果や目的、団体の状況等を精査し、</a:t>
          </a:r>
          <a:r>
            <a:rPr kumimoji="1" lang="ja-JP" altLang="en-US" sz="1300">
              <a:solidFill>
                <a:schemeClr val="dk1"/>
              </a:solidFill>
              <a:effectLst/>
              <a:latin typeface="+mn-lt"/>
              <a:ea typeface="+mn-ea"/>
              <a:cs typeface="+mn-cs"/>
            </a:rPr>
            <a:t>内容の見直しや</a:t>
          </a:r>
          <a:r>
            <a:rPr kumimoji="1" lang="ja-JP" altLang="ja-JP" sz="1300">
              <a:solidFill>
                <a:schemeClr val="dk1"/>
              </a:solidFill>
              <a:effectLst/>
              <a:latin typeface="+mn-lt"/>
              <a:ea typeface="+mn-ea"/>
              <a:cs typeface="+mn-cs"/>
            </a:rPr>
            <a:t>終期の設定</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廃止・縮減に努める。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140716</xdr:rowOff>
    </xdr:from>
    <xdr:to>
      <xdr:col>24</xdr:col>
      <xdr:colOff>31750</xdr:colOff>
      <xdr:row>36</xdr:row>
      <xdr:rowOff>159004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129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37</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154432</xdr:rowOff>
    </xdr:from>
    <xdr:to>
      <xdr:col>21</xdr:col>
      <xdr:colOff>361950</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36</xdr:row>
      <xdr:rowOff>168148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124731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103632</xdr:rowOff>
    </xdr:from>
    <xdr:to>
      <xdr:col>20</xdr:col>
      <xdr:colOff>209550</xdr:colOff>
      <xdr:row>37</xdr:row>
      <xdr:rowOff>33782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18559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多額の借入を行った生涯学習センター建設事業（平成</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年度完成）の償還ピーク</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過ぎ</a:t>
          </a:r>
          <a:r>
            <a:rPr kumimoji="1" lang="ja-JP" altLang="en-US" sz="1300">
              <a:solidFill>
                <a:schemeClr val="dk1"/>
              </a:solidFill>
              <a:effectLst/>
              <a:latin typeface="+mn-lt"/>
              <a:ea typeface="+mn-ea"/>
              <a:cs typeface="+mn-cs"/>
            </a:rPr>
            <a:t>たが、大型事業の増加により</a:t>
          </a:r>
          <a:r>
            <a:rPr kumimoji="1" lang="ja-JP" altLang="ja-JP" sz="1300">
              <a:solidFill>
                <a:schemeClr val="dk1"/>
              </a:solidFill>
              <a:effectLst/>
              <a:latin typeface="+mn-lt"/>
              <a:ea typeface="+mn-ea"/>
              <a:cs typeface="+mn-cs"/>
            </a:rPr>
            <a:t>比率は</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傾向にある。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、広域ごみ処理施設建設事業や道の駅建設事業等に</a:t>
          </a:r>
          <a:r>
            <a:rPr kumimoji="1" lang="ja-JP" altLang="en-US" sz="1300">
              <a:solidFill>
                <a:schemeClr val="dk1"/>
              </a:solidFill>
              <a:effectLst/>
              <a:latin typeface="+mn-lt"/>
              <a:ea typeface="+mn-ea"/>
              <a:cs typeface="+mn-cs"/>
            </a:rPr>
            <a:t>取り組んでいるこ</a:t>
          </a:r>
          <a:r>
            <a:rPr kumimoji="1" lang="ja-JP" altLang="ja-JP" sz="1300">
              <a:solidFill>
                <a:schemeClr val="dk1"/>
              </a:solidFill>
              <a:effectLst/>
              <a:latin typeface="+mn-lt"/>
              <a:ea typeface="+mn-ea"/>
              <a:cs typeface="+mn-cs"/>
            </a:rPr>
            <a:t>とから、</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比率の上昇を抑えるよう計画的な地方債の新規発行に努める。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146050</xdr:rowOff>
    </xdr:from>
    <xdr:to>
      <xdr:col>7</xdr:col>
      <xdr:colOff>15875</xdr:colOff>
      <xdr:row>78</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347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78</xdr:row>
      <xdr:rowOff>73661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3477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20320</xdr:rowOff>
    </xdr:from>
    <xdr:to>
      <xdr:col>4</xdr:col>
      <xdr:colOff>346075</xdr:colOff>
      <xdr:row>78</xdr:row>
      <xdr:rowOff>73661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393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20320</xdr:rowOff>
    </xdr:from>
    <xdr:to>
      <xdr:col>3</xdr:col>
      <xdr:colOff>142875</xdr:colOff>
      <xdr:row>78</xdr:row>
      <xdr:rowOff>66039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93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95250</xdr:rowOff>
    </xdr:from>
    <xdr:to>
      <xdr:col>5</xdr:col>
      <xdr:colOff>600075</xdr:colOff>
      <xdr:row>78</xdr:row>
      <xdr:rowOff>25400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22861</xdr:rowOff>
    </xdr:from>
    <xdr:to>
      <xdr:col>4</xdr:col>
      <xdr:colOff>396875</xdr:colOff>
      <xdr:row>78</xdr:row>
      <xdr:rowOff>124461</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101616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繰出金や物件費等経常一般財源が増加し</a:t>
          </a:r>
          <a:r>
            <a:rPr kumimoji="1" lang="ja-JP" altLang="ja-JP" sz="1300">
              <a:solidFill>
                <a:schemeClr val="dk1"/>
              </a:solidFill>
              <a:effectLst/>
              <a:latin typeface="+mn-lt"/>
              <a:ea typeface="+mn-ea"/>
              <a:cs typeface="+mn-cs"/>
            </a:rPr>
            <a:t>たことから、前年度より</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した。今後も引き続き経常経費の節減に努める。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97282</xdr:rowOff>
    </xdr:from>
    <xdr:to>
      <xdr:col>24</xdr:col>
      <xdr:colOff>31750</xdr:colOff>
      <xdr:row>78</xdr:row>
      <xdr:rowOff>30987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98932"/>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97282</xdr:rowOff>
    </xdr:from>
    <xdr:to>
      <xdr:col>22</xdr:col>
      <xdr:colOff>565150</xdr:colOff>
      <xdr:row>77</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159004</xdr:rowOff>
    </xdr:from>
    <xdr:to>
      <xdr:col>21</xdr:col>
      <xdr:colOff>361950</xdr:colOff>
      <xdr:row>77</xdr:row>
      <xdr:rowOff>101854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8920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76</xdr:row>
      <xdr:rowOff>159004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48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151637</xdr:rowOff>
    </xdr:from>
    <xdr:to>
      <xdr:col>24</xdr:col>
      <xdr:colOff>82550</xdr:colOff>
      <xdr:row>78</xdr:row>
      <xdr:rowOff>81787</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123714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46482</xdr:rowOff>
    </xdr:from>
    <xdr:to>
      <xdr:col>22</xdr:col>
      <xdr:colOff>615950</xdr:colOff>
      <xdr:row>77</xdr:row>
      <xdr:rowOff>148082</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132859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137431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108204</xdr:rowOff>
    </xdr:from>
    <xdr:to>
      <xdr:col>20</xdr:col>
      <xdr:colOff>209550</xdr:colOff>
      <xdr:row>77</xdr:row>
      <xdr:rowOff>38354</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23131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153433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奈良県田原本町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104151</xdr:rowOff>
    </xdr:from>
    <xdr:to>
      <xdr:col>4</xdr:col>
      <xdr:colOff>1117600</xdr:colOff>
      <xdr:row>17</xdr:row>
      <xdr:rowOff>108266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66426"/>
          <a:ext cx="6477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108266</xdr:rowOff>
    </xdr:from>
    <xdr:to>
      <xdr:col>4</xdr:col>
      <xdr:colOff>469900</xdr:colOff>
      <xdr:row>17</xdr:row>
      <xdr:rowOff>147242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0541"/>
          <a:ext cx="698500" cy="3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147242</xdr:rowOff>
    </xdr:from>
    <xdr:to>
      <xdr:col>3</xdr:col>
      <xdr:colOff>904875</xdr:colOff>
      <xdr:row>18</xdr:row>
      <xdr:rowOff>37449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9517"/>
          <a:ext cx="698500" cy="61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155537</xdr:rowOff>
    </xdr:from>
    <xdr:to>
      <xdr:col>3</xdr:col>
      <xdr:colOff>206375</xdr:colOff>
      <xdr:row>18</xdr:row>
      <xdr:rowOff>37449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17812"/>
          <a:ext cx="6985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53351</xdr:rowOff>
    </xdr:from>
    <xdr:to>
      <xdr:col>5</xdr:col>
      <xdr:colOff>34925</xdr:colOff>
      <xdr:row>17</xdr:row>
      <xdr:rowOff>154951</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015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69878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73,316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57466</xdr:rowOff>
    </xdr:from>
    <xdr:to>
      <xdr:col>4</xdr:col>
      <xdr:colOff>520700</xdr:colOff>
      <xdr:row>17</xdr:row>
      <xdr:rowOff>159066</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01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169243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88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96442</xdr:rowOff>
    </xdr:from>
    <xdr:to>
      <xdr:col>3</xdr:col>
      <xdr:colOff>955675</xdr:colOff>
      <xdr:row>18</xdr:row>
      <xdr:rowOff>26592</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05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11369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70,677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158099</xdr:rowOff>
    </xdr:from>
    <xdr:to>
      <xdr:col>3</xdr:col>
      <xdr:colOff>257175</xdr:colOff>
      <xdr:row>18</xdr:row>
      <xdr:rowOff>88249</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12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73025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104737</xdr:rowOff>
    </xdr:from>
    <xdr:to>
      <xdr:col>2</xdr:col>
      <xdr:colOff>692150</xdr:colOff>
      <xdr:row>18</xdr:row>
      <xdr:rowOff>34887</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06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19664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5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107035</xdr:rowOff>
    </xdr:from>
    <xdr:to>
      <xdr:col>4</xdr:col>
      <xdr:colOff>1117600</xdr:colOff>
      <xdr:row>37</xdr:row>
      <xdr:rowOff>25044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60285"/>
          <a:ext cx="647700" cy="89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91813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45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25044</xdr:rowOff>
    </xdr:from>
    <xdr:to>
      <xdr:col>4</xdr:col>
      <xdr:colOff>469900</xdr:colOff>
      <xdr:row>37</xdr:row>
      <xdr:rowOff>32588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49744"/>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a:extLst>
            <a:ext uri="{FF2B5EF4-FFF2-40B4-BE49-F238E27FC236}">
              <a16:creationId xmlns:a16="http://schemas.microsoft.com/office/drawing/2014/main" id="{00000000-0008-0000-0500-000076000000}"/>
            </a:ext>
          </a:extLst>
        </xdr:cNvPr>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7404</xdr:rowOff>
    </xdr:from>
    <xdr:to>
      <xdr:col>3</xdr:col>
      <xdr:colOff>904875</xdr:colOff>
      <xdr:row>37</xdr:row>
      <xdr:rowOff>32588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32104"/>
          <a:ext cx="698500" cy="2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117437</xdr:rowOff>
    </xdr:from>
    <xdr:to>
      <xdr:col>3</xdr:col>
      <xdr:colOff>206375</xdr:colOff>
      <xdr:row>37</xdr:row>
      <xdr:rowOff>7404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70687"/>
          <a:ext cx="698500" cy="61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a:extLst>
            <a:ext uri="{FF2B5EF4-FFF2-40B4-BE49-F238E27FC236}">
              <a16:creationId xmlns:a16="http://schemas.microsoft.com/office/drawing/2014/main" id="{00000000-0008-0000-0500-00007E000000}"/>
            </a:ext>
          </a:extLst>
        </xdr:cNvPr>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56235</xdr:rowOff>
    </xdr:from>
    <xdr:to>
      <xdr:col>5</xdr:col>
      <xdr:colOff>34925</xdr:colOff>
      <xdr:row>36</xdr:row>
      <xdr:rowOff>157835</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5600700" y="7009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244212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5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13,024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145694</xdr:rowOff>
    </xdr:from>
    <xdr:to>
      <xdr:col>4</xdr:col>
      <xdr:colOff>520700</xdr:colOff>
      <xdr:row>37</xdr:row>
      <xdr:rowOff>75844</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953000" y="709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60621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8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153238</xdr:rowOff>
    </xdr:from>
    <xdr:to>
      <xdr:col>3</xdr:col>
      <xdr:colOff>955675</xdr:colOff>
      <xdr:row>37</xdr:row>
      <xdr:rowOff>83388</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4254500" y="7106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68165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128054</xdr:rowOff>
    </xdr:from>
    <xdr:to>
      <xdr:col>3</xdr:col>
      <xdr:colOff>257175</xdr:colOff>
      <xdr:row>37</xdr:row>
      <xdr:rowOff>58204</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3556000" y="708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42981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66637</xdr:rowOff>
    </xdr:from>
    <xdr:to>
      <xdr:col>2</xdr:col>
      <xdr:colOff>692150</xdr:colOff>
      <xdr:row>36</xdr:row>
      <xdr:rowOff>168237</xdr:rowOff>
    </xdr:to>
    <xdr:sp macro="" textlink="">
      <xdr:nvSpPr>
        <xdr:cNvPr id="141" name="円/楕円 140">
          <a:extLst>
            <a:ext uri="{FF2B5EF4-FFF2-40B4-BE49-F238E27FC236}">
              <a16:creationId xmlns:a16="http://schemas.microsoft.com/office/drawing/2014/main" id="{00000000-0008-0000-0500-00008D000000}"/>
            </a:ext>
          </a:extLst>
        </xdr:cNvPr>
        <xdr:cNvSpPr/>
      </xdr:nvSpPr>
      <xdr:spPr bwMode="auto">
        <a:xfrm>
          <a:off x="2857500" y="701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153014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32,330
32,122
21.09
12,349,664
11,843,100
451,517
7,077,241
11,532,144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35344</xdr:rowOff>
    </xdr:from>
    <xdr:to>
      <xdr:col>6</xdr:col>
      <xdr:colOff>511175</xdr:colOff>
      <xdr:row>37</xdr:row>
      <xdr:rowOff>44050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78994"/>
          <a:ext cx="8382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35344</xdr:rowOff>
    </xdr:from>
    <xdr:to>
      <xdr:col>5</xdr:col>
      <xdr:colOff>358775</xdr:colOff>
      <xdr:row>37</xdr:row>
      <xdr:rowOff>52718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899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52718</xdr:rowOff>
    </xdr:from>
    <xdr:to>
      <xdr:col>4</xdr:col>
      <xdr:colOff>155575</xdr:colOff>
      <xdr:row>37</xdr:row>
      <xdr:rowOff>70396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6368"/>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54851</xdr:rowOff>
    </xdr:from>
    <xdr:to>
      <xdr:col>2</xdr:col>
      <xdr:colOff>638175</xdr:colOff>
      <xdr:row>37</xdr:row>
      <xdr:rowOff>70396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850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164700</xdr:rowOff>
    </xdr:from>
    <xdr:to>
      <xdr:col>6</xdr:col>
      <xdr:colOff>561975</xdr:colOff>
      <xdr:row>37</xdr:row>
      <xdr:rowOff>94850</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3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16127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58,021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155994</xdr:rowOff>
    </xdr:from>
    <xdr:to>
      <xdr:col>5</xdr:col>
      <xdr:colOff>409575</xdr:colOff>
      <xdr:row>37</xdr:row>
      <xdr:rowOff>86144</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3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102671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1918</xdr:rowOff>
    </xdr:from>
    <xdr:to>
      <xdr:col>4</xdr:col>
      <xdr:colOff>206375</xdr:colOff>
      <xdr:row>37</xdr:row>
      <xdr:rowOff>103518</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3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94645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57,566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19596</xdr:rowOff>
    </xdr:from>
    <xdr:to>
      <xdr:col>3</xdr:col>
      <xdr:colOff>3175</xdr:colOff>
      <xdr:row>37</xdr:row>
      <xdr:rowOff>121196</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3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112323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4051</xdr:rowOff>
    </xdr:from>
    <xdr:to>
      <xdr:col>1</xdr:col>
      <xdr:colOff>485775</xdr:colOff>
      <xdr:row>37</xdr:row>
      <xdr:rowOff>105651</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3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96778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58538</xdr:rowOff>
    </xdr:from>
    <xdr:to>
      <xdr:col>6</xdr:col>
      <xdr:colOff>511175</xdr:colOff>
      <xdr:row>57</xdr:row>
      <xdr:rowOff>79688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31188"/>
          <a:ext cx="838200" cy="2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a:extLst>
            <a:ext uri="{FF2B5EF4-FFF2-40B4-BE49-F238E27FC236}">
              <a16:creationId xmlns:a16="http://schemas.microsoft.com/office/drawing/2014/main" id="{00000000-0008-0000-0600-000076000000}"/>
            </a:ext>
          </a:extLst>
        </xdr:cNvPr>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79688</xdr:rowOff>
    </xdr:from>
    <xdr:to>
      <xdr:col>5</xdr:col>
      <xdr:colOff>358775</xdr:colOff>
      <xdr:row>57</xdr:row>
      <xdr:rowOff>104015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52338"/>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99988</xdr:rowOff>
    </xdr:from>
    <xdr:to>
      <xdr:col>4</xdr:col>
      <xdr:colOff>155575</xdr:colOff>
      <xdr:row>57</xdr:row>
      <xdr:rowOff>104015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872638"/>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99988</xdr:rowOff>
    </xdr:from>
    <xdr:to>
      <xdr:col>2</xdr:col>
      <xdr:colOff>638175</xdr:colOff>
      <xdr:row>57</xdr:row>
      <xdr:rowOff>131571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72638"/>
          <a:ext cx="889000" cy="3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7738</xdr:rowOff>
    </xdr:from>
    <xdr:to>
      <xdr:col>6</xdr:col>
      <xdr:colOff>561975</xdr:colOff>
      <xdr:row>57</xdr:row>
      <xdr:rowOff>109338</xdr:rowOff>
    </xdr:to>
    <xdr:sp macro="" textlink="">
      <xdr:nvSpPr>
        <xdr:cNvPr id="135" name="円/楕円 134">
          <a:extLst>
            <a:ext uri="{FF2B5EF4-FFF2-40B4-BE49-F238E27FC236}">
              <a16:creationId xmlns:a16="http://schemas.microsoft.com/office/drawing/2014/main" id="{00000000-0008-0000-0600-000087000000}"/>
            </a:ext>
          </a:extLst>
        </xdr:cNvPr>
        <xdr:cNvSpPr/>
      </xdr:nvSpPr>
      <xdr:spPr>
        <a:xfrm>
          <a:off x="4584700" y="97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55,252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28888</xdr:rowOff>
    </xdr:from>
    <xdr:to>
      <xdr:col>5</xdr:col>
      <xdr:colOff>409575</xdr:colOff>
      <xdr:row>57</xdr:row>
      <xdr:rowOff>130488</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3746500" y="98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121615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53215</xdr:rowOff>
    </xdr:from>
    <xdr:to>
      <xdr:col>4</xdr:col>
      <xdr:colOff>206375</xdr:colOff>
      <xdr:row>57</xdr:row>
      <xdr:rowOff>154815</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28575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145942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49188</xdr:rowOff>
    </xdr:from>
    <xdr:to>
      <xdr:col>3</xdr:col>
      <xdr:colOff>3175</xdr:colOff>
      <xdr:row>57</xdr:row>
      <xdr:rowOff>150788</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1968500" y="98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141915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80771</xdr:rowOff>
    </xdr:from>
    <xdr:to>
      <xdr:col>1</xdr:col>
      <xdr:colOff>485775</xdr:colOff>
      <xdr:row>58</xdr:row>
      <xdr:rowOff>10921</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079500" y="98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2048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4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5511</xdr:rowOff>
    </xdr:from>
    <xdr:to>
      <xdr:col>6</xdr:col>
      <xdr:colOff>511175</xdr:colOff>
      <xdr:row>78</xdr:row>
      <xdr:rowOff>40182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378611"/>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5511</xdr:rowOff>
    </xdr:from>
    <xdr:to>
      <xdr:col>5</xdr:col>
      <xdr:colOff>358775</xdr:colOff>
      <xdr:row>78</xdr:row>
      <xdr:rowOff>43687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7861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43687</xdr:rowOff>
    </xdr:from>
    <xdr:to>
      <xdr:col>4</xdr:col>
      <xdr:colOff>155575</xdr:colOff>
      <xdr:row>78</xdr:row>
      <xdr:rowOff>52070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1678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52070</xdr:rowOff>
    </xdr:from>
    <xdr:to>
      <xdr:col>2</xdr:col>
      <xdr:colOff>638175</xdr:colOff>
      <xdr:row>78</xdr:row>
      <xdr:rowOff>75540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25170"/>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160832</xdr:rowOff>
    </xdr:from>
    <xdr:to>
      <xdr:col>6</xdr:col>
      <xdr:colOff>561975</xdr:colOff>
      <xdr:row>78</xdr:row>
      <xdr:rowOff>90982</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45847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139259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126161</xdr:rowOff>
    </xdr:from>
    <xdr:to>
      <xdr:col>5</xdr:col>
      <xdr:colOff>409575</xdr:colOff>
      <xdr:row>78</xdr:row>
      <xdr:rowOff>56311</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37465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47438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7" y="134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164337</xdr:rowOff>
    </xdr:from>
    <xdr:to>
      <xdr:col>4</xdr:col>
      <xdr:colOff>206375</xdr:colOff>
      <xdr:row>78</xdr:row>
      <xdr:rowOff>94487</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2857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85614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7"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1270</xdr:rowOff>
    </xdr:from>
    <xdr:to>
      <xdr:col>3</xdr:col>
      <xdr:colOff>3175</xdr:colOff>
      <xdr:row>78</xdr:row>
      <xdr:rowOff>102870</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968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93997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7"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24740</xdr:rowOff>
    </xdr:from>
    <xdr:to>
      <xdr:col>1</xdr:col>
      <xdr:colOff>485775</xdr:colOff>
      <xdr:row>78</xdr:row>
      <xdr:rowOff>126340</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079500" y="133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117467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7" y="1349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137871</xdr:rowOff>
    </xdr:from>
    <xdr:to>
      <xdr:col>6</xdr:col>
      <xdr:colOff>511175</xdr:colOff>
      <xdr:row>97</xdr:row>
      <xdr:rowOff>47192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97071"/>
          <a:ext cx="838200" cy="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47192</xdr:rowOff>
    </xdr:from>
    <xdr:to>
      <xdr:col>5</xdr:col>
      <xdr:colOff>358775</xdr:colOff>
      <xdr:row>97</xdr:row>
      <xdr:rowOff>101867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77842"/>
          <a:ext cx="889000" cy="5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101867</xdr:rowOff>
    </xdr:from>
    <xdr:to>
      <xdr:col>4</xdr:col>
      <xdr:colOff>155575</xdr:colOff>
      <xdr:row>98</xdr:row>
      <xdr:rowOff>30257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732517"/>
          <a:ext cx="889000" cy="9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30257</xdr:rowOff>
    </xdr:from>
    <xdr:to>
      <xdr:col>2</xdr:col>
      <xdr:colOff>638175</xdr:colOff>
      <xdr:row>98</xdr:row>
      <xdr:rowOff>36982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32357"/>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87071</xdr:rowOff>
    </xdr:from>
    <xdr:to>
      <xdr:col>6</xdr:col>
      <xdr:colOff>561975</xdr:colOff>
      <xdr:row>97</xdr:row>
      <xdr:rowOff>17221</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65498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2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62,096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167842</xdr:rowOff>
    </xdr:from>
    <xdr:to>
      <xdr:col>5</xdr:col>
      <xdr:colOff>409575</xdr:colOff>
      <xdr:row>97</xdr:row>
      <xdr:rowOff>97992</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66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89119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1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51067</xdr:rowOff>
    </xdr:from>
    <xdr:to>
      <xdr:col>4</xdr:col>
      <xdr:colOff>206375</xdr:colOff>
      <xdr:row>97</xdr:row>
      <xdr:rowOff>152667</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66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143794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7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150907</xdr:rowOff>
    </xdr:from>
    <xdr:to>
      <xdr:col>3</xdr:col>
      <xdr:colOff>3175</xdr:colOff>
      <xdr:row>98</xdr:row>
      <xdr:rowOff>81057</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7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72184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7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157632</xdr:rowOff>
    </xdr:from>
    <xdr:to>
      <xdr:col>1</xdr:col>
      <xdr:colOff>485775</xdr:colOff>
      <xdr:row>98</xdr:row>
      <xdr:rowOff>87782</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78909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17161</xdr:rowOff>
    </xdr:from>
    <xdr:to>
      <xdr:col>15</xdr:col>
      <xdr:colOff>180975</xdr:colOff>
      <xdr:row>37</xdr:row>
      <xdr:rowOff>97825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60811"/>
          <a:ext cx="838200" cy="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97825</xdr:rowOff>
    </xdr:from>
    <xdr:to>
      <xdr:col>14</xdr:col>
      <xdr:colOff>28575</xdr:colOff>
      <xdr:row>37</xdr:row>
      <xdr:rowOff>148346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441475"/>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125170</xdr:rowOff>
    </xdr:from>
    <xdr:to>
      <xdr:col>12</xdr:col>
      <xdr:colOff>511175</xdr:colOff>
      <xdr:row>37</xdr:row>
      <xdr:rowOff>148346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68820"/>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125170</xdr:rowOff>
    </xdr:from>
    <xdr:to>
      <xdr:col>11</xdr:col>
      <xdr:colOff>307975</xdr:colOff>
      <xdr:row>37</xdr:row>
      <xdr:rowOff>145173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8820"/>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137811</xdr:rowOff>
    </xdr:from>
    <xdr:to>
      <xdr:col>15</xdr:col>
      <xdr:colOff>231775</xdr:colOff>
      <xdr:row>37</xdr:row>
      <xdr:rowOff>67961</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10426700" y="63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160688</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6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47025</xdr:rowOff>
    </xdr:from>
    <xdr:to>
      <xdr:col>14</xdr:col>
      <xdr:colOff>79375</xdr:colOff>
      <xdr:row>37</xdr:row>
      <xdr:rowOff>148625</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9588500" y="63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165152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16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97546</xdr:rowOff>
    </xdr:from>
    <xdr:to>
      <xdr:col>12</xdr:col>
      <xdr:colOff>561975</xdr:colOff>
      <xdr:row>38</xdr:row>
      <xdr:rowOff>27696</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8699500" y="64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18823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5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74370</xdr:rowOff>
    </xdr:from>
    <xdr:to>
      <xdr:col>11</xdr:col>
      <xdr:colOff>358775</xdr:colOff>
      <xdr:row>38</xdr:row>
      <xdr:rowOff>4521</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7810500" y="64180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167097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94373</xdr:rowOff>
    </xdr:from>
    <xdr:to>
      <xdr:col>10</xdr:col>
      <xdr:colOff>155575</xdr:colOff>
      <xdr:row>38</xdr:row>
      <xdr:rowOff>24523</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6921500" y="64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15650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164282</xdr:rowOff>
    </xdr:from>
    <xdr:to>
      <xdr:col>15</xdr:col>
      <xdr:colOff>180975</xdr:colOff>
      <xdr:row>57</xdr:row>
      <xdr:rowOff>130571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65482"/>
          <a:ext cx="838200" cy="13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164282</xdr:rowOff>
    </xdr:from>
    <xdr:to>
      <xdr:col>14</xdr:col>
      <xdr:colOff>28575</xdr:colOff>
      <xdr:row>57</xdr:row>
      <xdr:rowOff>118059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65482"/>
          <a:ext cx="889000" cy="1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118059</xdr:rowOff>
    </xdr:from>
    <xdr:to>
      <xdr:col>12</xdr:col>
      <xdr:colOff>511175</xdr:colOff>
      <xdr:row>58</xdr:row>
      <xdr:rowOff>49861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890709"/>
          <a:ext cx="889000" cy="10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49861</xdr:rowOff>
    </xdr:from>
    <xdr:to>
      <xdr:col>11</xdr:col>
      <xdr:colOff>307975</xdr:colOff>
      <xdr:row>58</xdr:row>
      <xdr:rowOff>73970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93961"/>
          <a:ext cx="889000" cy="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79771</xdr:rowOff>
    </xdr:from>
    <xdr:to>
      <xdr:col>15</xdr:col>
      <xdr:colOff>231775</xdr:colOff>
      <xdr:row>58</xdr:row>
      <xdr:rowOff>9921</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98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58198</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3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113482</xdr:rowOff>
    </xdr:from>
    <xdr:to>
      <xdr:col>14</xdr:col>
      <xdr:colOff>79375</xdr:colOff>
      <xdr:row>57</xdr:row>
      <xdr:rowOff>43632</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971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60159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4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67259</xdr:rowOff>
    </xdr:from>
    <xdr:to>
      <xdr:col>12</xdr:col>
      <xdr:colOff>561975</xdr:colOff>
      <xdr:row>57</xdr:row>
      <xdr:rowOff>168859</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98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159986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3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170511</xdr:rowOff>
    </xdr:from>
    <xdr:to>
      <xdr:col>11</xdr:col>
      <xdr:colOff>358775</xdr:colOff>
      <xdr:row>58</xdr:row>
      <xdr:rowOff>100661</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994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91788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23170</xdr:rowOff>
    </xdr:from>
    <xdr:to>
      <xdr:col>10</xdr:col>
      <xdr:colOff>155575</xdr:colOff>
      <xdr:row>58</xdr:row>
      <xdr:rowOff>124770</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996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115897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5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119914</xdr:rowOff>
    </xdr:from>
    <xdr:to>
      <xdr:col>15</xdr:col>
      <xdr:colOff>180975</xdr:colOff>
      <xdr:row>78</xdr:row>
      <xdr:rowOff>159435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150114"/>
          <a:ext cx="838200" cy="38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119914</xdr:rowOff>
    </xdr:from>
    <xdr:to>
      <xdr:col>14</xdr:col>
      <xdr:colOff>28575</xdr:colOff>
      <xdr:row>78</xdr:row>
      <xdr:rowOff>70726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150114"/>
          <a:ext cx="889000" cy="29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a:extLst>
            <a:ext uri="{FF2B5EF4-FFF2-40B4-BE49-F238E27FC236}">
              <a16:creationId xmlns:a16="http://schemas.microsoft.com/office/drawing/2014/main" id="{00000000-0008-0000-0600-000096010000}"/>
            </a:ext>
          </a:extLst>
        </xdr:cNvPr>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108635</xdr:rowOff>
    </xdr:from>
    <xdr:to>
      <xdr:col>15</xdr:col>
      <xdr:colOff>231775</xdr:colOff>
      <xdr:row>79</xdr:row>
      <xdr:rowOff>38785</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104267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23562</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3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69114</xdr:rowOff>
    </xdr:from>
    <xdr:to>
      <xdr:col>14</xdr:col>
      <xdr:colOff>79375</xdr:colOff>
      <xdr:row>76</xdr:row>
      <xdr:rowOff>170714</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9588500" y="130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15791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19926</xdr:rowOff>
    </xdr:from>
    <xdr:to>
      <xdr:col>12</xdr:col>
      <xdr:colOff>561975</xdr:colOff>
      <xdr:row>78</xdr:row>
      <xdr:rowOff>121526</xdr:rowOff>
    </xdr:to>
    <xdr:sp macro="" textlink="">
      <xdr:nvSpPr>
        <xdr:cNvPr id="417" name="円/楕円 416">
          <a:extLst>
            <a:ext uri="{FF2B5EF4-FFF2-40B4-BE49-F238E27FC236}">
              <a16:creationId xmlns:a16="http://schemas.microsoft.com/office/drawing/2014/main" id="{00000000-0008-0000-0600-0000A1010000}"/>
            </a:ext>
          </a:extLst>
        </xdr:cNvPr>
        <xdr:cNvSpPr/>
      </xdr:nvSpPr>
      <xdr:spPr>
        <a:xfrm>
          <a:off x="8699500" y="1339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112653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8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13551</xdr:rowOff>
    </xdr:from>
    <xdr:to>
      <xdr:col>15</xdr:col>
      <xdr:colOff>180975</xdr:colOff>
      <xdr:row>98</xdr:row>
      <xdr:rowOff>104560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815651"/>
          <a:ext cx="838200" cy="9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104560</xdr:rowOff>
    </xdr:from>
    <xdr:to>
      <xdr:col>14</xdr:col>
      <xdr:colOff>28575</xdr:colOff>
      <xdr:row>98</xdr:row>
      <xdr:rowOff>114185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906660"/>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134201</xdr:rowOff>
    </xdr:from>
    <xdr:to>
      <xdr:col>15</xdr:col>
      <xdr:colOff>231775</xdr:colOff>
      <xdr:row>98</xdr:row>
      <xdr:rowOff>64351</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10426700" y="167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112628</xdr:rowOff>
    </xdr:from>
    <xdr:ext cx="534377" cy="259045"/>
    <xdr:sp macro="" textlink="">
      <xdr:nvSpPr>
        <xdr:cNvPr id="461" name="普通建設事業費 （ うち更新整備　）該当値テキスト">
          <a:extLst>
            <a:ext uri="{FF2B5EF4-FFF2-40B4-BE49-F238E27FC236}">
              <a16:creationId xmlns:a16="http://schemas.microsoft.com/office/drawing/2014/main" id="{00000000-0008-0000-0600-0000CD010000}"/>
            </a:ext>
          </a:extLst>
        </xdr:cNvPr>
        <xdr:cNvSpPr txBox="1"/>
      </xdr:nvSpPr>
      <xdr:spPr>
        <a:xfrm>
          <a:off x="10528300" y="167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53760</xdr:rowOff>
    </xdr:from>
    <xdr:to>
      <xdr:col>14</xdr:col>
      <xdr:colOff>79375</xdr:colOff>
      <xdr:row>98</xdr:row>
      <xdr:rowOff>155360</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9588500" y="168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146487</xdr:rowOff>
    </xdr:from>
    <xdr:ext cx="469744"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04427" y="169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63385</xdr:rowOff>
    </xdr:from>
    <xdr:to>
      <xdr:col>12</xdr:col>
      <xdr:colOff>561975</xdr:colOff>
      <xdr:row>98</xdr:row>
      <xdr:rowOff>164985</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8699500" y="168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156112</xdr:rowOff>
    </xdr:from>
    <xdr:ext cx="469744"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15427" y="169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a:extLst>
            <a:ext uri="{FF2B5EF4-FFF2-40B4-BE49-F238E27FC236}">
              <a16:creationId xmlns:a16="http://schemas.microsoft.com/office/drawing/2014/main" id="{00000000-0008-0000-0600-0000EA010000}"/>
            </a:ext>
          </a:extLst>
        </xdr:cNvPr>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a:extLst>
            <a:ext uri="{FF2B5EF4-FFF2-40B4-BE49-F238E27FC236}">
              <a16:creationId xmlns:a16="http://schemas.microsoft.com/office/drawing/2014/main" id="{00000000-0008-0000-0600-0000EC010000}"/>
            </a:ext>
          </a:extLst>
        </xdr:cNvPr>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a:extLst>
            <a:ext uri="{FF2B5EF4-FFF2-40B4-BE49-F238E27FC236}">
              <a16:creationId xmlns:a16="http://schemas.microsoft.com/office/drawing/2014/main" id="{00000000-0008-0000-0600-0000EF010000}"/>
            </a:ext>
          </a:extLst>
        </xdr:cNvPr>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a:extLst>
            <a:ext uri="{FF2B5EF4-FFF2-40B4-BE49-F238E27FC236}">
              <a16:creationId xmlns:a16="http://schemas.microsoft.com/office/drawing/2014/main" id="{00000000-0008-0000-0600-0000F2010000}"/>
            </a:ext>
          </a:extLst>
        </xdr:cNvPr>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a:extLst>
            <a:ext uri="{FF2B5EF4-FFF2-40B4-BE49-F238E27FC236}">
              <a16:creationId xmlns:a16="http://schemas.microsoft.com/office/drawing/2014/main" id="{00000000-0008-0000-0600-000002020000}"/>
            </a:ext>
          </a:extLst>
        </xdr:cNvPr>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a:extLst>
            <a:ext uri="{FF2B5EF4-FFF2-40B4-BE49-F238E27FC236}">
              <a16:creationId xmlns:a16="http://schemas.microsoft.com/office/drawing/2014/main" id="{00000000-0008-0000-0600-00001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a:extLst>
            <a:ext uri="{FF2B5EF4-FFF2-40B4-BE49-F238E27FC236}">
              <a16:creationId xmlns:a16="http://schemas.microsoft.com/office/drawing/2014/main" id="{00000000-0008-0000-0600-00001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a:extLst>
            <a:ext uri="{FF2B5EF4-FFF2-40B4-BE49-F238E27FC236}">
              <a16:creationId xmlns:a16="http://schemas.microsoft.com/office/drawing/2014/main" id="{00000000-0008-0000-0600-00002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a:extLst>
            <a:ext uri="{FF2B5EF4-FFF2-40B4-BE49-F238E27FC236}">
              <a16:creationId xmlns:a16="http://schemas.microsoft.com/office/drawing/2014/main" id="{00000000-0008-0000-0600-00002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a:extLst>
            <a:ext uri="{FF2B5EF4-FFF2-40B4-BE49-F238E27FC236}">
              <a16:creationId xmlns:a16="http://schemas.microsoft.com/office/drawing/2014/main" id="{00000000-0008-0000-0600-00003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a:extLst>
            <a:ext uri="{FF2B5EF4-FFF2-40B4-BE49-F238E27FC236}">
              <a16:creationId xmlns:a16="http://schemas.microsoft.com/office/drawing/2014/main" id="{00000000-0008-0000-0600-000056020000}"/>
            </a:ext>
          </a:extLst>
        </xdr:cNvPr>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a:extLst>
            <a:ext uri="{FF2B5EF4-FFF2-40B4-BE49-F238E27FC236}">
              <a16:creationId xmlns:a16="http://schemas.microsoft.com/office/drawing/2014/main" id="{00000000-0008-0000-0600-000058020000}"/>
            </a:ext>
          </a:extLst>
        </xdr:cNvPr>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30876</xdr:rowOff>
    </xdr:from>
    <xdr:to>
      <xdr:col>23</xdr:col>
      <xdr:colOff>517525</xdr:colOff>
      <xdr:row>77</xdr:row>
      <xdr:rowOff>36035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5481300" y="13232526"/>
          <a:ext cx="8382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a:extLst>
            <a:ext uri="{FF2B5EF4-FFF2-40B4-BE49-F238E27FC236}">
              <a16:creationId xmlns:a16="http://schemas.microsoft.com/office/drawing/2014/main" id="{00000000-0008-0000-0600-00005B020000}"/>
            </a:ext>
          </a:extLst>
        </xdr:cNvPr>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9148</xdr:rowOff>
    </xdr:from>
    <xdr:to>
      <xdr:col>22</xdr:col>
      <xdr:colOff>365125</xdr:colOff>
      <xdr:row>77</xdr:row>
      <xdr:rowOff>36035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4592300" y="13210798"/>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9148</xdr:rowOff>
    </xdr:from>
    <xdr:to>
      <xdr:col>21</xdr:col>
      <xdr:colOff>161925</xdr:colOff>
      <xdr:row>77</xdr:row>
      <xdr:rowOff>26651</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3703300" y="13210798"/>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167263</xdr:rowOff>
    </xdr:from>
    <xdr:to>
      <xdr:col>19</xdr:col>
      <xdr:colOff>644525</xdr:colOff>
      <xdr:row>77</xdr:row>
      <xdr:rowOff>26651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814300" y="13197463"/>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151526</xdr:rowOff>
    </xdr:from>
    <xdr:to>
      <xdr:col>23</xdr:col>
      <xdr:colOff>568325</xdr:colOff>
      <xdr:row>77</xdr:row>
      <xdr:rowOff>81676</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6268700" y="1318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2953</xdr:rowOff>
    </xdr:from>
    <xdr:ext cx="534377" cy="259045"/>
    <xdr:sp macro="" textlink="">
      <xdr:nvSpPr>
        <xdr:cNvPr id="622" name="公債費該当値テキスト">
          <a:extLst>
            <a:ext uri="{FF2B5EF4-FFF2-40B4-BE49-F238E27FC236}">
              <a16:creationId xmlns:a16="http://schemas.microsoft.com/office/drawing/2014/main" id="{00000000-0008-0000-0600-00006E020000}"/>
            </a:ext>
          </a:extLst>
        </xdr:cNvPr>
        <xdr:cNvSpPr txBox="1"/>
      </xdr:nvSpPr>
      <xdr:spPr>
        <a:xfrm>
          <a:off x="16370300" y="130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37,747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156685</xdr:rowOff>
    </xdr:from>
    <xdr:to>
      <xdr:col>22</xdr:col>
      <xdr:colOff>415925</xdr:colOff>
      <xdr:row>77</xdr:row>
      <xdr:rowOff>86835</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5430500" y="131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103362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6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129798</xdr:rowOff>
    </xdr:from>
    <xdr:to>
      <xdr:col>21</xdr:col>
      <xdr:colOff>212725</xdr:colOff>
      <xdr:row>77</xdr:row>
      <xdr:rowOff>59948</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4541500" y="131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76475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3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147301</xdr:rowOff>
    </xdr:from>
    <xdr:to>
      <xdr:col>20</xdr:col>
      <xdr:colOff>9525</xdr:colOff>
      <xdr:row>77</xdr:row>
      <xdr:rowOff>77451</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3652500" y="131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93979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9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116463</xdr:rowOff>
    </xdr:from>
    <xdr:to>
      <xdr:col>18</xdr:col>
      <xdr:colOff>492125</xdr:colOff>
      <xdr:row>77</xdr:row>
      <xdr:rowOff>46613</xdr:rowOff>
    </xdr:to>
    <xdr:sp macro="" textlink="">
      <xdr:nvSpPr>
        <xdr:cNvPr id="629" name="円/楕円 628">
          <a:extLst>
            <a:ext uri="{FF2B5EF4-FFF2-40B4-BE49-F238E27FC236}">
              <a16:creationId xmlns:a16="http://schemas.microsoft.com/office/drawing/2014/main" id="{00000000-0008-0000-0600-000075020000}"/>
            </a:ext>
          </a:extLst>
        </xdr:cNvPr>
        <xdr:cNvSpPr/>
      </xdr:nvSpPr>
      <xdr:spPr>
        <a:xfrm>
          <a:off x="12763500" y="131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63140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2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a:extLst>
            <a:ext uri="{FF2B5EF4-FFF2-40B4-BE49-F238E27FC236}">
              <a16:creationId xmlns:a16="http://schemas.microsoft.com/office/drawing/2014/main" id="{00000000-0008-0000-0600-00008F020000}"/>
            </a:ext>
          </a:extLst>
        </xdr:cNvPr>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a:extLst>
            <a:ext uri="{FF2B5EF4-FFF2-40B4-BE49-F238E27FC236}">
              <a16:creationId xmlns:a16="http://schemas.microsoft.com/office/drawing/2014/main" id="{00000000-0008-0000-0600-000091020000}"/>
            </a:ext>
          </a:extLst>
        </xdr:cNvPr>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95441</xdr:rowOff>
    </xdr:from>
    <xdr:to>
      <xdr:col>23</xdr:col>
      <xdr:colOff>517525</xdr:colOff>
      <xdr:row>99</xdr:row>
      <xdr:rowOff>16218</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5481300" y="16897541"/>
          <a:ext cx="838200" cy="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a:extLst>
            <a:ext uri="{FF2B5EF4-FFF2-40B4-BE49-F238E27FC236}">
              <a16:creationId xmlns:a16="http://schemas.microsoft.com/office/drawing/2014/main" id="{00000000-0008-0000-0600-000094020000}"/>
            </a:ext>
          </a:extLst>
        </xdr:cNvPr>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a:extLst>
            <a:ext uri="{FF2B5EF4-FFF2-40B4-BE49-F238E27FC236}">
              <a16:creationId xmlns:a16="http://schemas.microsoft.com/office/drawing/2014/main" id="{00000000-0008-0000-0600-000095020000}"/>
            </a:ext>
          </a:extLst>
        </xdr:cNvPr>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93357</xdr:rowOff>
    </xdr:from>
    <xdr:to>
      <xdr:col>22</xdr:col>
      <xdr:colOff>365125</xdr:colOff>
      <xdr:row>98</xdr:row>
      <xdr:rowOff>95441</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4592300" y="16895457"/>
          <a:ext cx="8890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a:extLst>
            <a:ext uri="{FF2B5EF4-FFF2-40B4-BE49-F238E27FC236}">
              <a16:creationId xmlns:a16="http://schemas.microsoft.com/office/drawing/2014/main" id="{00000000-0008-0000-0600-000097020000}"/>
            </a:ext>
          </a:extLst>
        </xdr:cNvPr>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10719</xdr:rowOff>
    </xdr:from>
    <xdr:to>
      <xdr:col>21</xdr:col>
      <xdr:colOff>161925</xdr:colOff>
      <xdr:row>98</xdr:row>
      <xdr:rowOff>93357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3703300" y="16812819"/>
          <a:ext cx="889000" cy="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a:extLst>
            <a:ext uri="{FF2B5EF4-FFF2-40B4-BE49-F238E27FC236}">
              <a16:creationId xmlns:a16="http://schemas.microsoft.com/office/drawing/2014/main" id="{00000000-0008-0000-0600-00009A020000}"/>
            </a:ext>
          </a:extLst>
        </xdr:cNvPr>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159359</xdr:rowOff>
    </xdr:from>
    <xdr:to>
      <xdr:col>19</xdr:col>
      <xdr:colOff>644525</xdr:colOff>
      <xdr:row>98</xdr:row>
      <xdr:rowOff>10719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814300" y="16790009"/>
          <a:ext cx="889000" cy="2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a:extLst>
            <a:ext uri="{FF2B5EF4-FFF2-40B4-BE49-F238E27FC236}">
              <a16:creationId xmlns:a16="http://schemas.microsoft.com/office/drawing/2014/main" id="{00000000-0008-0000-0600-00009D020000}"/>
            </a:ext>
          </a:extLst>
        </xdr:cNvPr>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136868</xdr:rowOff>
    </xdr:from>
    <xdr:to>
      <xdr:col>23</xdr:col>
      <xdr:colOff>568325</xdr:colOff>
      <xdr:row>99</xdr:row>
      <xdr:rowOff>67018</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6268700" y="169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51795</xdr:rowOff>
    </xdr:from>
    <xdr:ext cx="469744" cy="259045"/>
    <xdr:sp macro="" textlink="">
      <xdr:nvSpPr>
        <xdr:cNvPr id="679" name="積立金該当値テキスト">
          <a:extLst>
            <a:ext uri="{FF2B5EF4-FFF2-40B4-BE49-F238E27FC236}">
              <a16:creationId xmlns:a16="http://schemas.microsoft.com/office/drawing/2014/main" id="{00000000-0008-0000-0600-0000A7020000}"/>
            </a:ext>
          </a:extLst>
        </xdr:cNvPr>
        <xdr:cNvSpPr txBox="1"/>
      </xdr:nvSpPr>
      <xdr:spPr>
        <a:xfrm>
          <a:off x="16370300" y="1685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44641</xdr:rowOff>
    </xdr:from>
    <xdr:to>
      <xdr:col>22</xdr:col>
      <xdr:colOff>415925</xdr:colOff>
      <xdr:row>98</xdr:row>
      <xdr:rowOff>146241</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5430500" y="168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137368</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46427" y="169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42557</xdr:rowOff>
    </xdr:from>
    <xdr:to>
      <xdr:col>21</xdr:col>
      <xdr:colOff>212725</xdr:colOff>
      <xdr:row>98</xdr:row>
      <xdr:rowOff>144157</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4541500" y="168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135284</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57427" y="169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131369</xdr:rowOff>
    </xdr:from>
    <xdr:to>
      <xdr:col>20</xdr:col>
      <xdr:colOff>9525</xdr:colOff>
      <xdr:row>98</xdr:row>
      <xdr:rowOff>61519</xdr:rowOff>
    </xdr:to>
    <xdr:sp macro="" textlink="">
      <xdr:nvSpPr>
        <xdr:cNvPr id="684" name="円/楕円 683">
          <a:extLst>
            <a:ext uri="{FF2B5EF4-FFF2-40B4-BE49-F238E27FC236}">
              <a16:creationId xmlns:a16="http://schemas.microsoft.com/office/drawing/2014/main" id="{00000000-0008-0000-0600-0000AC020000}"/>
            </a:ext>
          </a:extLst>
        </xdr:cNvPr>
        <xdr:cNvSpPr/>
      </xdr:nvSpPr>
      <xdr:spPr>
        <a:xfrm>
          <a:off x="13652500" y="167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52646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8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108559</xdr:rowOff>
    </xdr:from>
    <xdr:to>
      <xdr:col>18</xdr:col>
      <xdr:colOff>492125</xdr:colOff>
      <xdr:row>98</xdr:row>
      <xdr:rowOff>38709</xdr:rowOff>
    </xdr:to>
    <xdr:sp macro="" textlink="">
      <xdr:nvSpPr>
        <xdr:cNvPr id="686" name="円/楕円 685">
          <a:extLst>
            <a:ext uri="{FF2B5EF4-FFF2-40B4-BE49-F238E27FC236}">
              <a16:creationId xmlns:a16="http://schemas.microsoft.com/office/drawing/2014/main" id="{00000000-0008-0000-0600-0000AE020000}"/>
            </a:ext>
          </a:extLst>
        </xdr:cNvPr>
        <xdr:cNvSpPr/>
      </xdr:nvSpPr>
      <xdr:spPr>
        <a:xfrm>
          <a:off x="12763500" y="167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29836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83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a:extLst>
            <a:ext uri="{FF2B5EF4-FFF2-40B4-BE49-F238E27FC236}">
              <a16:creationId xmlns:a16="http://schemas.microsoft.com/office/drawing/2014/main" id="{00000000-0008-0000-0600-0000D0020000}"/>
            </a:ext>
          </a:extLst>
        </xdr:cNvPr>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a:extLst>
            <a:ext uri="{FF2B5EF4-FFF2-40B4-BE49-F238E27FC236}">
              <a16:creationId xmlns:a16="http://schemas.microsoft.com/office/drawing/2014/main" id="{00000000-0008-0000-0600-0000E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a:extLst>
            <a:ext uri="{FF2B5EF4-FFF2-40B4-BE49-F238E27FC236}">
              <a16:creationId xmlns:a16="http://schemas.microsoft.com/office/drawing/2014/main" id="{00000000-0008-0000-0600-0000E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a:extLst>
            <a:ext uri="{FF2B5EF4-FFF2-40B4-BE49-F238E27FC236}">
              <a16:creationId xmlns:a16="http://schemas.microsoft.com/office/drawing/2014/main" id="{00000000-0008-0000-0600-0000E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137368</xdr:rowOff>
    </xdr:from>
    <xdr:to>
      <xdr:col>32</xdr:col>
      <xdr:colOff>187325</xdr:colOff>
      <xdr:row>58</xdr:row>
      <xdr:rowOff>138419</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10081468"/>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a:extLst>
            <a:ext uri="{FF2B5EF4-FFF2-40B4-BE49-F238E27FC236}">
              <a16:creationId xmlns:a16="http://schemas.microsoft.com/office/drawing/2014/main" id="{00000000-0008-0000-0600-000007030000}"/>
            </a:ext>
          </a:extLst>
        </xdr:cNvPr>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138146</xdr:rowOff>
    </xdr:from>
    <xdr:to>
      <xdr:col>31</xdr:col>
      <xdr:colOff>34925</xdr:colOff>
      <xdr:row>58</xdr:row>
      <xdr:rowOff>138419</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10082246"/>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a:extLst>
            <a:ext uri="{FF2B5EF4-FFF2-40B4-BE49-F238E27FC236}">
              <a16:creationId xmlns:a16="http://schemas.microsoft.com/office/drawing/2014/main" id="{00000000-0008-0000-0600-000009030000}"/>
            </a:ext>
          </a:extLst>
        </xdr:cNvPr>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138146</xdr:rowOff>
    </xdr:from>
    <xdr:to>
      <xdr:col>29</xdr:col>
      <xdr:colOff>517525</xdr:colOff>
      <xdr:row>58</xdr:row>
      <xdr:rowOff>138283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1008224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138283</xdr:rowOff>
    </xdr:from>
    <xdr:to>
      <xdr:col>28</xdr:col>
      <xdr:colOff>314325</xdr:colOff>
      <xdr:row>58</xdr:row>
      <xdr:rowOff>138557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1008238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86568</xdr:rowOff>
    </xdr:from>
    <xdr:to>
      <xdr:col>32</xdr:col>
      <xdr:colOff>238125</xdr:colOff>
      <xdr:row>59</xdr:row>
      <xdr:rowOff>16718</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21107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1495</xdr:rowOff>
    </xdr:from>
    <xdr:ext cx="313932"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945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87619</xdr:rowOff>
    </xdr:from>
    <xdr:to>
      <xdr:col>31</xdr:col>
      <xdr:colOff>85725</xdr:colOff>
      <xdr:row>59</xdr:row>
      <xdr:rowOff>17769</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21272500" y="100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8896</xdr:rowOff>
    </xdr:from>
    <xdr:ext cx="313932"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66333" y="10124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87346</xdr:rowOff>
    </xdr:from>
    <xdr:to>
      <xdr:col>29</xdr:col>
      <xdr:colOff>568325</xdr:colOff>
      <xdr:row>59</xdr:row>
      <xdr:rowOff>17496</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20383500" y="100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8623</xdr:rowOff>
    </xdr:from>
    <xdr:ext cx="313932"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77333" y="10124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87483</xdr:rowOff>
    </xdr:from>
    <xdr:to>
      <xdr:col>28</xdr:col>
      <xdr:colOff>365125</xdr:colOff>
      <xdr:row>59</xdr:row>
      <xdr:rowOff>17633</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19494500" y="100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8760</xdr:rowOff>
    </xdr:from>
    <xdr:ext cx="313932"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88333" y="1012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87757</xdr:rowOff>
    </xdr:from>
    <xdr:to>
      <xdr:col>27</xdr:col>
      <xdr:colOff>161925</xdr:colOff>
      <xdr:row>59</xdr:row>
      <xdr:rowOff>17907</xdr:rowOff>
    </xdr:to>
    <xdr:sp macro="" textlink="">
      <xdr:nvSpPr>
        <xdr:cNvPr id="800" name="円/楕円 799">
          <a:extLst>
            <a:ext uri="{FF2B5EF4-FFF2-40B4-BE49-F238E27FC236}">
              <a16:creationId xmlns:a16="http://schemas.microsoft.com/office/drawing/2014/main" id="{00000000-0008-0000-0600-000020030000}"/>
            </a:ext>
          </a:extLst>
        </xdr:cNvPr>
        <xdr:cNvSpPr/>
      </xdr:nvSpPr>
      <xdr:spPr>
        <a:xfrm>
          <a:off x="18605500" y="100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9034</xdr:rowOff>
    </xdr:from>
    <xdr:ext cx="313932"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99333" y="10124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125458</xdr:rowOff>
    </xdr:from>
    <xdr:to>
      <xdr:col>32</xdr:col>
      <xdr:colOff>187325</xdr:colOff>
      <xdr:row>75</xdr:row>
      <xdr:rowOff>19548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812758"/>
          <a:ext cx="838200" cy="6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19548</xdr:rowOff>
    </xdr:from>
    <xdr:to>
      <xdr:col>31</xdr:col>
      <xdr:colOff>34925</xdr:colOff>
      <xdr:row>75</xdr:row>
      <xdr:rowOff>84036</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878298"/>
          <a:ext cx="889000" cy="6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a:extLst>
            <a:ext uri="{FF2B5EF4-FFF2-40B4-BE49-F238E27FC236}">
              <a16:creationId xmlns:a16="http://schemas.microsoft.com/office/drawing/2014/main" id="{00000000-0008-0000-0600-000041030000}"/>
            </a:ext>
          </a:extLst>
        </xdr:cNvPr>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84036</xdr:rowOff>
    </xdr:from>
    <xdr:to>
      <xdr:col>29</xdr:col>
      <xdr:colOff>517525</xdr:colOff>
      <xdr:row>75</xdr:row>
      <xdr:rowOff>101478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2942786"/>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101478</xdr:rowOff>
    </xdr:from>
    <xdr:to>
      <xdr:col>28</xdr:col>
      <xdr:colOff>314325</xdr:colOff>
      <xdr:row>75</xdr:row>
      <xdr:rowOff>109982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8656300" y="12960228"/>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74658</xdr:rowOff>
    </xdr:from>
    <xdr:to>
      <xdr:col>32</xdr:col>
      <xdr:colOff>238125</xdr:colOff>
      <xdr:row>75</xdr:row>
      <xdr:rowOff>4808</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2110700" y="127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97535</xdr:rowOff>
    </xdr:from>
    <xdr:ext cx="534377"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61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50,623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140198</xdr:rowOff>
    </xdr:from>
    <xdr:to>
      <xdr:col>31</xdr:col>
      <xdr:colOff>85725</xdr:colOff>
      <xdr:row>75</xdr:row>
      <xdr:rowOff>70348</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1272500" y="128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86875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60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33236</xdr:rowOff>
    </xdr:from>
    <xdr:to>
      <xdr:col>29</xdr:col>
      <xdr:colOff>568325</xdr:colOff>
      <xdr:row>75</xdr:row>
      <xdr:rowOff>134836</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20383500" y="128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151363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6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44,935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50678</xdr:rowOff>
    </xdr:from>
    <xdr:to>
      <xdr:col>28</xdr:col>
      <xdr:colOff>365125</xdr:colOff>
      <xdr:row>75</xdr:row>
      <xdr:rowOff>152279</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9494500" y="12909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168805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6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59182</xdr:rowOff>
    </xdr:from>
    <xdr:to>
      <xdr:col>27</xdr:col>
      <xdr:colOff>161925</xdr:colOff>
      <xdr:row>75</xdr:row>
      <xdr:rowOff>160781</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18605500" y="12917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5859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補助費等</a:t>
          </a:r>
          <a:r>
            <a:rPr kumimoji="1" lang="ja-JP" altLang="ja-JP" sz="1300">
              <a:solidFill>
                <a:schemeClr val="dk1"/>
              </a:solidFill>
              <a:effectLst/>
              <a:latin typeface="+mn-lt"/>
              <a:ea typeface="+mn-ea"/>
              <a:cs typeface="+mn-cs"/>
            </a:rPr>
            <a:t>は、一人当たりコストが</a:t>
          </a:r>
          <a:r>
            <a:rPr kumimoji="1" lang="en-US" altLang="ja-JP" sz="1300">
              <a:solidFill>
                <a:schemeClr val="dk1"/>
              </a:solidFill>
              <a:effectLst/>
              <a:latin typeface="+mn-lt"/>
              <a:ea typeface="+mn-ea"/>
              <a:cs typeface="+mn-cs"/>
            </a:rPr>
            <a:t>64,302</a:t>
          </a:r>
          <a:r>
            <a:rPr kumimoji="1" lang="ja-JP" altLang="ja-JP" sz="1300">
              <a:solidFill>
                <a:schemeClr val="dk1"/>
              </a:solidFill>
              <a:effectLst/>
              <a:latin typeface="+mn-lt"/>
              <a:ea typeface="+mn-ea"/>
              <a:cs typeface="+mn-cs"/>
            </a:rPr>
            <a:t>円と類似団体と比較して高い状況であり、前年度決算と比較すると</a:t>
          </a:r>
          <a:r>
            <a:rPr kumimoji="1" lang="en-US" altLang="ja-JP" sz="1300">
              <a:solidFill>
                <a:schemeClr val="dk1"/>
              </a:solidFill>
              <a:effectLst/>
              <a:latin typeface="+mn-lt"/>
              <a:ea typeface="+mn-ea"/>
              <a:cs typeface="+mn-cs"/>
            </a:rPr>
            <a:t>38</a:t>
          </a:r>
          <a:r>
            <a:rPr kumimoji="1" lang="ja-JP" altLang="ja-JP" sz="1300">
              <a:solidFill>
                <a:schemeClr val="dk1"/>
              </a:solidFill>
              <a:effectLst/>
              <a:latin typeface="+mn-lt"/>
              <a:ea typeface="+mn-ea"/>
              <a:cs typeface="+mn-cs"/>
            </a:rPr>
            <a:t>％増となっている。</a:t>
          </a:r>
          <a:endParaRPr lang="ja-JP" altLang="ja-JP" sz="1300">
            <a:effectLst/>
          </a:endParaRPr>
        </a:p>
        <a:p>
          <a:r>
            <a:rPr kumimoji="1" lang="ja-JP" altLang="ja-JP" sz="1300">
              <a:solidFill>
                <a:schemeClr val="dk1"/>
              </a:solidFill>
              <a:effectLst/>
              <a:latin typeface="+mn-lt"/>
              <a:ea typeface="+mn-ea"/>
              <a:cs typeface="+mn-cs"/>
            </a:rPr>
            <a:t>これは、広域ごみ処理施設建設事業</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に係る</a:t>
          </a:r>
          <a:r>
            <a:rPr kumimoji="1" lang="ja-JP" altLang="en-US" sz="1300">
              <a:solidFill>
                <a:schemeClr val="dk1"/>
              </a:solidFill>
              <a:effectLst/>
              <a:latin typeface="+mn-lt"/>
              <a:ea typeface="+mn-ea"/>
              <a:cs typeface="+mn-cs"/>
            </a:rPr>
            <a:t>負担金など</a:t>
          </a:r>
          <a:r>
            <a:rPr kumimoji="1" lang="ja-JP" altLang="ja-JP" sz="1300">
              <a:solidFill>
                <a:schemeClr val="dk1"/>
              </a:solidFill>
              <a:effectLst/>
              <a:latin typeface="+mn-lt"/>
              <a:ea typeface="+mn-ea"/>
              <a:cs typeface="+mn-cs"/>
            </a:rPr>
            <a:t>臨時的な増で</a:t>
          </a:r>
          <a:r>
            <a:rPr kumimoji="1" lang="ja-JP" altLang="en-US" sz="1300">
              <a:solidFill>
                <a:schemeClr val="dk1"/>
              </a:solidFill>
              <a:effectLst/>
              <a:latin typeface="+mn-lt"/>
              <a:ea typeface="+mn-ea"/>
              <a:cs typeface="+mn-cs"/>
            </a:rPr>
            <a:t>あ</a:t>
          </a:r>
          <a:r>
            <a:rPr kumimoji="1" lang="ja-JP" altLang="ja-JP" sz="1300">
              <a:solidFill>
                <a:schemeClr val="dk1"/>
              </a:solidFill>
              <a:effectLst/>
              <a:latin typeface="+mn-lt"/>
              <a:ea typeface="+mn-ea"/>
              <a:cs typeface="+mn-cs"/>
            </a:rPr>
            <a:t>る。</a:t>
          </a:r>
          <a:r>
            <a:rPr kumimoji="1" lang="ja-JP" altLang="en-US" sz="1300">
              <a:solidFill>
                <a:schemeClr val="dk1"/>
              </a:solidFill>
              <a:effectLst/>
              <a:latin typeface="+mn-lt"/>
              <a:ea typeface="+mn-ea"/>
              <a:cs typeface="+mn-cs"/>
            </a:rPr>
            <a:t>また、繰出金についても近年増加傾向であり、類似団体と比較して高い状況である。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a:t>
          </a:r>
          <a:r>
            <a:rPr kumimoji="1" lang="ja-JP" altLang="en-US" sz="1300">
              <a:solidFill>
                <a:schemeClr val="dk1"/>
              </a:solidFill>
              <a:effectLst/>
              <a:latin typeface="+mn-lt"/>
              <a:ea typeface="+mn-ea"/>
              <a:cs typeface="+mn-cs"/>
            </a:rPr>
            <a:t>負担金及び補助金、繰出金についての検討</a:t>
          </a:r>
          <a:r>
            <a:rPr kumimoji="1" lang="ja-JP" altLang="ja-JP" sz="1300">
              <a:solidFill>
                <a:schemeClr val="dk1"/>
              </a:solidFill>
              <a:effectLst/>
              <a:latin typeface="+mn-lt"/>
              <a:ea typeface="+mn-ea"/>
              <a:cs typeface="+mn-cs"/>
            </a:rPr>
            <a:t>を</a:t>
          </a:r>
          <a:r>
            <a:rPr kumimoji="1" lang="ja-JP" altLang="en-US" sz="1300">
              <a:solidFill>
                <a:schemeClr val="dk1"/>
              </a:solidFill>
              <a:effectLst/>
              <a:latin typeface="+mn-lt"/>
              <a:ea typeface="+mn-ea"/>
              <a:cs typeface="+mn-cs"/>
            </a:rPr>
            <a:t>し、適切な支出を行ない補助費等の抑制に努め</a:t>
          </a:r>
          <a:r>
            <a:rPr kumimoji="1" lang="ja-JP" altLang="ja-JP" sz="1300">
              <a:solidFill>
                <a:schemeClr val="dk1"/>
              </a:solidFill>
              <a:effectLst/>
              <a:latin typeface="+mn-lt"/>
              <a:ea typeface="+mn-ea"/>
              <a:cs typeface="+mn-cs"/>
            </a:rPr>
            <a:t>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32,330
32,122
21.09
12,349,664
11,843,100
451,517
7,077,241
11,532,144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101600</xdr:rowOff>
    </xdr:from>
    <xdr:to>
      <xdr:col>6</xdr:col>
      <xdr:colOff>511175</xdr:colOff>
      <xdr:row>34</xdr:row>
      <xdr:rowOff>154178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3090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98552</xdr:rowOff>
    </xdr:from>
    <xdr:to>
      <xdr:col>5</xdr:col>
      <xdr:colOff>358775</xdr:colOff>
      <xdr:row>34</xdr:row>
      <xdr:rowOff>101600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78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32639</xdr:rowOff>
    </xdr:from>
    <xdr:to>
      <xdr:col>4</xdr:col>
      <xdr:colOff>155575</xdr:colOff>
      <xdr:row>34</xdr:row>
      <xdr:rowOff>98552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61939"/>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76454</xdr:rowOff>
    </xdr:from>
    <xdr:to>
      <xdr:col>2</xdr:col>
      <xdr:colOff>638175</xdr:colOff>
      <xdr:row>34</xdr:row>
      <xdr:rowOff>32639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4304"/>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103378</xdr:rowOff>
    </xdr:from>
    <xdr:to>
      <xdr:col>6</xdr:col>
      <xdr:colOff>561975</xdr:colOff>
      <xdr:row>35</xdr:row>
      <xdr:rowOff>33528</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9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126255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50800</xdr:rowOff>
    </xdr:from>
    <xdr:to>
      <xdr:col>5</xdr:col>
      <xdr:colOff>409575</xdr:colOff>
      <xdr:row>34</xdr:row>
      <xdr:rowOff>152400</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168927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47752</xdr:rowOff>
    </xdr:from>
    <xdr:to>
      <xdr:col>4</xdr:col>
      <xdr:colOff>206375</xdr:colOff>
      <xdr:row>34</xdr:row>
      <xdr:rowOff>149352</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8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140479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9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153289</xdr:rowOff>
    </xdr:from>
    <xdr:to>
      <xdr:col>3</xdr:col>
      <xdr:colOff>3175</xdr:colOff>
      <xdr:row>34</xdr:row>
      <xdr:rowOff>83439</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8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99966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58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25654</xdr:rowOff>
    </xdr:from>
    <xdr:to>
      <xdr:col>1</xdr:col>
      <xdr:colOff>485775</xdr:colOff>
      <xdr:row>33</xdr:row>
      <xdr:rowOff>127254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68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143781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41661</xdr:rowOff>
    </xdr:from>
    <xdr:to>
      <xdr:col>6</xdr:col>
      <xdr:colOff>511175</xdr:colOff>
      <xdr:row>57</xdr:row>
      <xdr:rowOff>85248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14311"/>
          <a:ext cx="8382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41661</xdr:rowOff>
    </xdr:from>
    <xdr:to>
      <xdr:col>5</xdr:col>
      <xdr:colOff>358775</xdr:colOff>
      <xdr:row>57</xdr:row>
      <xdr:rowOff>47277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14311"/>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8262</xdr:rowOff>
    </xdr:from>
    <xdr:to>
      <xdr:col>4</xdr:col>
      <xdr:colOff>155575</xdr:colOff>
      <xdr:row>57</xdr:row>
      <xdr:rowOff>47277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80912"/>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2494</xdr:rowOff>
    </xdr:from>
    <xdr:to>
      <xdr:col>2</xdr:col>
      <xdr:colOff>638175</xdr:colOff>
      <xdr:row>57</xdr:row>
      <xdr:rowOff>8262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75144"/>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34448</xdr:rowOff>
    </xdr:from>
    <xdr:to>
      <xdr:col>6</xdr:col>
      <xdr:colOff>561975</xdr:colOff>
      <xdr:row>57</xdr:row>
      <xdr:rowOff>136048</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4584700" y="98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120825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39,646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162311</xdr:rowOff>
    </xdr:from>
    <xdr:to>
      <xdr:col>5</xdr:col>
      <xdr:colOff>409575</xdr:colOff>
      <xdr:row>57</xdr:row>
      <xdr:rowOff>92461</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3746500" y="97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83588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5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167927</xdr:rowOff>
    </xdr:from>
    <xdr:to>
      <xdr:col>4</xdr:col>
      <xdr:colOff>206375</xdr:colOff>
      <xdr:row>57</xdr:row>
      <xdr:rowOff>98077</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2857500" y="97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89204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6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128912</xdr:rowOff>
    </xdr:from>
    <xdr:to>
      <xdr:col>3</xdr:col>
      <xdr:colOff>3175</xdr:colOff>
      <xdr:row>57</xdr:row>
      <xdr:rowOff>59062</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968500" y="97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50189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123144</xdr:rowOff>
    </xdr:from>
    <xdr:to>
      <xdr:col>1</xdr:col>
      <xdr:colOff>485775</xdr:colOff>
      <xdr:row>57</xdr:row>
      <xdr:rowOff>53294</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079500" y="97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44421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1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54181</xdr:rowOff>
    </xdr:from>
    <xdr:to>
      <xdr:col>6</xdr:col>
      <xdr:colOff>511175</xdr:colOff>
      <xdr:row>78</xdr:row>
      <xdr:rowOff>57164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427281"/>
          <a:ext cx="838200" cy="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54181</xdr:rowOff>
    </xdr:from>
    <xdr:to>
      <xdr:col>5</xdr:col>
      <xdr:colOff>358775</xdr:colOff>
      <xdr:row>78</xdr:row>
      <xdr:rowOff>66385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27281"/>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66385</xdr:rowOff>
    </xdr:from>
    <xdr:to>
      <xdr:col>4</xdr:col>
      <xdr:colOff>155575</xdr:colOff>
      <xdr:row>79</xdr:row>
      <xdr:rowOff>100750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39485"/>
          <a:ext cx="889000" cy="2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100750</xdr:rowOff>
    </xdr:from>
    <xdr:to>
      <xdr:col>2</xdr:col>
      <xdr:colOff>638175</xdr:colOff>
      <xdr:row>79</xdr:row>
      <xdr:rowOff>110962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45300"/>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6364</xdr:rowOff>
    </xdr:from>
    <xdr:to>
      <xdr:col>6</xdr:col>
      <xdr:colOff>561975</xdr:colOff>
      <xdr:row>78</xdr:row>
      <xdr:rowOff>107964</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4584700" y="133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156241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5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3381</xdr:rowOff>
    </xdr:from>
    <xdr:to>
      <xdr:col>5</xdr:col>
      <xdr:colOff>409575</xdr:colOff>
      <xdr:row>78</xdr:row>
      <xdr:rowOff>104981</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3746500" y="133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96108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4" y="1346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109,856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15585</xdr:rowOff>
    </xdr:from>
    <xdr:to>
      <xdr:col>4</xdr:col>
      <xdr:colOff>206375</xdr:colOff>
      <xdr:row>78</xdr:row>
      <xdr:rowOff>117185</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2857500" y="133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108312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4" y="1348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108,735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49950</xdr:rowOff>
    </xdr:from>
    <xdr:to>
      <xdr:col>3</xdr:col>
      <xdr:colOff>3175</xdr:colOff>
      <xdr:row>79</xdr:row>
      <xdr:rowOff>151550</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968500" y="135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142677</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6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60162</xdr:rowOff>
    </xdr:from>
    <xdr:to>
      <xdr:col>1</xdr:col>
      <xdr:colOff>485775</xdr:colOff>
      <xdr:row>79</xdr:row>
      <xdr:rowOff>161762</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079500" y="136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152889</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118546</xdr:rowOff>
    </xdr:from>
    <xdr:to>
      <xdr:col>6</xdr:col>
      <xdr:colOff>511175</xdr:colOff>
      <xdr:row>97</xdr:row>
      <xdr:rowOff>147458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49196"/>
          <a:ext cx="838200" cy="2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118546</xdr:rowOff>
    </xdr:from>
    <xdr:to>
      <xdr:col>5</xdr:col>
      <xdr:colOff>358775</xdr:colOff>
      <xdr:row>98</xdr:row>
      <xdr:rowOff>74431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49196"/>
          <a:ext cx="889000" cy="12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59294</xdr:rowOff>
    </xdr:from>
    <xdr:to>
      <xdr:col>4</xdr:col>
      <xdr:colOff>155575</xdr:colOff>
      <xdr:row>98</xdr:row>
      <xdr:rowOff>74431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61394"/>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59294</xdr:rowOff>
    </xdr:from>
    <xdr:to>
      <xdr:col>2</xdr:col>
      <xdr:colOff>638175</xdr:colOff>
      <xdr:row>98</xdr:row>
      <xdr:rowOff>99932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61394"/>
          <a:ext cx="889000" cy="4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96658</xdr:rowOff>
    </xdr:from>
    <xdr:to>
      <xdr:col>6</xdr:col>
      <xdr:colOff>561975</xdr:colOff>
      <xdr:row>98</xdr:row>
      <xdr:rowOff>26808</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7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119535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62,964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67746</xdr:rowOff>
    </xdr:from>
    <xdr:to>
      <xdr:col>5</xdr:col>
      <xdr:colOff>409575</xdr:colOff>
      <xdr:row>97</xdr:row>
      <xdr:rowOff>169346</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6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14423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70,552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23631</xdr:rowOff>
    </xdr:from>
    <xdr:to>
      <xdr:col>4</xdr:col>
      <xdr:colOff>206375</xdr:colOff>
      <xdr:row>98</xdr:row>
      <xdr:rowOff>125231</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8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141758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0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8494</xdr:rowOff>
    </xdr:from>
    <xdr:to>
      <xdr:col>3</xdr:col>
      <xdr:colOff>3175</xdr:colOff>
      <xdr:row>98</xdr:row>
      <xdr:rowOff>110094</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81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126621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5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49132</xdr:rowOff>
    </xdr:from>
    <xdr:to>
      <xdr:col>1</xdr:col>
      <xdr:colOff>485775</xdr:colOff>
      <xdr:row>98</xdr:row>
      <xdr:rowOff>150732</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85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141859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4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33401</xdr:rowOff>
    </xdr:from>
    <xdr:to>
      <xdr:col>15</xdr:col>
      <xdr:colOff>180975</xdr:colOff>
      <xdr:row>38</xdr:row>
      <xdr:rowOff>63500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4850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63500</xdr:rowOff>
    </xdr:from>
    <xdr:to>
      <xdr:col>14</xdr:col>
      <xdr:colOff>28575</xdr:colOff>
      <xdr:row>38</xdr:row>
      <xdr:rowOff>117983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78600"/>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47117</xdr:rowOff>
    </xdr:from>
    <xdr:to>
      <xdr:col>12</xdr:col>
      <xdr:colOff>511175</xdr:colOff>
      <xdr:row>38</xdr:row>
      <xdr:rowOff>117983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90767"/>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47117</xdr:rowOff>
    </xdr:from>
    <xdr:to>
      <xdr:col>11</xdr:col>
      <xdr:colOff>307975</xdr:colOff>
      <xdr:row>37</xdr:row>
      <xdr:rowOff>116078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390767"/>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154051</xdr:rowOff>
    </xdr:from>
    <xdr:to>
      <xdr:col>15</xdr:col>
      <xdr:colOff>231775</xdr:colOff>
      <xdr:row>38</xdr:row>
      <xdr:rowOff>84201</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4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5478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4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12700</xdr:rowOff>
    </xdr:from>
    <xdr:to>
      <xdr:col>14</xdr:col>
      <xdr:colOff>79375</xdr:colOff>
      <xdr:row>38</xdr:row>
      <xdr:rowOff>114300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105427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67183</xdr:rowOff>
    </xdr:from>
    <xdr:to>
      <xdr:col>12</xdr:col>
      <xdr:colOff>561975</xdr:colOff>
      <xdr:row>38</xdr:row>
      <xdr:rowOff>168783</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159910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167767</xdr:rowOff>
    </xdr:from>
    <xdr:to>
      <xdr:col>11</xdr:col>
      <xdr:colOff>358775</xdr:colOff>
      <xdr:row>37</xdr:row>
      <xdr:rowOff>97917</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89044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43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65278</xdr:rowOff>
    </xdr:from>
    <xdr:to>
      <xdr:col>10</xdr:col>
      <xdr:colOff>155575</xdr:colOff>
      <xdr:row>37</xdr:row>
      <xdr:rowOff>166878</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158005</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0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78569</xdr:rowOff>
    </xdr:from>
    <xdr:to>
      <xdr:col>15</xdr:col>
      <xdr:colOff>180975</xdr:colOff>
      <xdr:row>58</xdr:row>
      <xdr:rowOff>113220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22669"/>
          <a:ext cx="838200" cy="3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113220</xdr:rowOff>
    </xdr:from>
    <xdr:to>
      <xdr:col>14</xdr:col>
      <xdr:colOff>28575</xdr:colOff>
      <xdr:row>58</xdr:row>
      <xdr:rowOff>122250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57320"/>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93828</xdr:rowOff>
    </xdr:from>
    <xdr:to>
      <xdr:col>12</xdr:col>
      <xdr:colOff>511175</xdr:colOff>
      <xdr:row>58</xdr:row>
      <xdr:rowOff>122250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37928"/>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93828</xdr:rowOff>
    </xdr:from>
    <xdr:to>
      <xdr:col>11</xdr:col>
      <xdr:colOff>307975</xdr:colOff>
      <xdr:row>58</xdr:row>
      <xdr:rowOff>112078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37928"/>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a:extLst>
            <a:ext uri="{FF2B5EF4-FFF2-40B4-BE49-F238E27FC236}">
              <a16:creationId xmlns:a16="http://schemas.microsoft.com/office/drawing/2014/main" id="{00000000-0008-0000-0700-000069010000}"/>
            </a:ext>
          </a:extLst>
        </xdr:cNvPr>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27769</xdr:rowOff>
    </xdr:from>
    <xdr:to>
      <xdr:col>15</xdr:col>
      <xdr:colOff>231775</xdr:colOff>
      <xdr:row>58</xdr:row>
      <xdr:rowOff>129369</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10426700" y="99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6196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62420</xdr:rowOff>
    </xdr:from>
    <xdr:to>
      <xdr:col>14</xdr:col>
      <xdr:colOff>79375</xdr:colOff>
      <xdr:row>58</xdr:row>
      <xdr:rowOff>164020</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9588500" y="100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155147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7" y="100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71450</xdr:rowOff>
    </xdr:from>
    <xdr:to>
      <xdr:col>12</xdr:col>
      <xdr:colOff>561975</xdr:colOff>
      <xdr:row>59</xdr:row>
      <xdr:rowOff>1600</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8699500" y="100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164177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7" y="101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43028</xdr:rowOff>
    </xdr:from>
    <xdr:to>
      <xdr:col>11</xdr:col>
      <xdr:colOff>358775</xdr:colOff>
      <xdr:row>58</xdr:row>
      <xdr:rowOff>144628</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7810500" y="99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135755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7" y="1007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61278</xdr:rowOff>
    </xdr:from>
    <xdr:to>
      <xdr:col>10</xdr:col>
      <xdr:colOff>155575</xdr:colOff>
      <xdr:row>58</xdr:row>
      <xdr:rowOff>162878</xdr:rowOff>
    </xdr:to>
    <xdr:sp macro="" textlink="">
      <xdr:nvSpPr>
        <xdr:cNvPr id="376" name="円/楕円 375">
          <a:extLst>
            <a:ext uri="{FF2B5EF4-FFF2-40B4-BE49-F238E27FC236}">
              <a16:creationId xmlns:a16="http://schemas.microsoft.com/office/drawing/2014/main" id="{00000000-0008-0000-0700-000078010000}"/>
            </a:ext>
          </a:extLst>
        </xdr:cNvPr>
        <xdr:cNvSpPr/>
      </xdr:nvSpPr>
      <xdr:spPr>
        <a:xfrm>
          <a:off x="6921500" y="100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154005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7" y="1009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94856</xdr:rowOff>
    </xdr:from>
    <xdr:to>
      <xdr:col>15</xdr:col>
      <xdr:colOff>180975</xdr:colOff>
      <xdr:row>78</xdr:row>
      <xdr:rowOff>156274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67956"/>
          <a:ext cx="8382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94856</xdr:rowOff>
    </xdr:from>
    <xdr:to>
      <xdr:col>14</xdr:col>
      <xdr:colOff>28575</xdr:colOff>
      <xdr:row>78</xdr:row>
      <xdr:rowOff>165875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67956"/>
          <a:ext cx="8890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165875</xdr:rowOff>
    </xdr:from>
    <xdr:to>
      <xdr:col>12</xdr:col>
      <xdr:colOff>511175</xdr:colOff>
      <xdr:row>79</xdr:row>
      <xdr:rowOff>5054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38975"/>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171362</xdr:rowOff>
    </xdr:from>
    <xdr:to>
      <xdr:col>11</xdr:col>
      <xdr:colOff>307975</xdr:colOff>
      <xdr:row>79</xdr:row>
      <xdr:rowOff>5054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44462"/>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105474</xdr:rowOff>
    </xdr:from>
    <xdr:to>
      <xdr:col>15</xdr:col>
      <xdr:colOff>231775</xdr:colOff>
      <xdr:row>79</xdr:row>
      <xdr:rowOff>35624</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10426700" y="134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20401</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44056</xdr:rowOff>
    </xdr:from>
    <xdr:to>
      <xdr:col>14</xdr:col>
      <xdr:colOff>79375</xdr:colOff>
      <xdr:row>78</xdr:row>
      <xdr:rowOff>145656</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9588500" y="134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136783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7" y="1350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115075</xdr:rowOff>
    </xdr:from>
    <xdr:to>
      <xdr:col>12</xdr:col>
      <xdr:colOff>561975</xdr:colOff>
      <xdr:row>79</xdr:row>
      <xdr:rowOff>45225</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8699500" y="134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36352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7" y="1358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125704</xdr:rowOff>
    </xdr:from>
    <xdr:to>
      <xdr:col>11</xdr:col>
      <xdr:colOff>358775</xdr:colOff>
      <xdr:row>79</xdr:row>
      <xdr:rowOff>55854</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7810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46981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7" y="135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120562</xdr:rowOff>
    </xdr:from>
    <xdr:to>
      <xdr:col>10</xdr:col>
      <xdr:colOff>155575</xdr:colOff>
      <xdr:row>79</xdr:row>
      <xdr:rowOff>50712</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6921500" y="134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41839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7" y="135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36201</xdr:rowOff>
    </xdr:from>
    <xdr:to>
      <xdr:col>15</xdr:col>
      <xdr:colOff>180975</xdr:colOff>
      <xdr:row>98</xdr:row>
      <xdr:rowOff>11494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666851"/>
          <a:ext cx="838200" cy="1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11494</xdr:rowOff>
    </xdr:from>
    <xdr:to>
      <xdr:col>14</xdr:col>
      <xdr:colOff>28575</xdr:colOff>
      <xdr:row>98</xdr:row>
      <xdr:rowOff>35916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1359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23237</xdr:rowOff>
    </xdr:from>
    <xdr:to>
      <xdr:col>12</xdr:col>
      <xdr:colOff>511175</xdr:colOff>
      <xdr:row>98</xdr:row>
      <xdr:rowOff>35916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25337"/>
          <a:ext cx="8890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16314</xdr:rowOff>
    </xdr:from>
    <xdr:to>
      <xdr:col>11</xdr:col>
      <xdr:colOff>307975</xdr:colOff>
      <xdr:row>98</xdr:row>
      <xdr:rowOff>23237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18414"/>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a:extLst>
            <a:ext uri="{FF2B5EF4-FFF2-40B4-BE49-F238E27FC236}">
              <a16:creationId xmlns:a16="http://schemas.microsoft.com/office/drawing/2014/main" id="{00000000-0008-0000-0700-0000DD010000}"/>
            </a:ext>
          </a:extLst>
        </xdr:cNvPr>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a:extLst>
            <a:ext uri="{FF2B5EF4-FFF2-40B4-BE49-F238E27FC236}">
              <a16:creationId xmlns:a16="http://schemas.microsoft.com/office/drawing/2014/main" id="{00000000-0008-0000-0700-0000DF010000}"/>
            </a:ext>
          </a:extLst>
        </xdr:cNvPr>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156851</xdr:rowOff>
    </xdr:from>
    <xdr:to>
      <xdr:col>15</xdr:col>
      <xdr:colOff>231775</xdr:colOff>
      <xdr:row>97</xdr:row>
      <xdr:rowOff>87001</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10426700" y="166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8278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46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46,866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132144</xdr:rowOff>
    </xdr:from>
    <xdr:to>
      <xdr:col>14</xdr:col>
      <xdr:colOff>79375</xdr:colOff>
      <xdr:row>98</xdr:row>
      <xdr:rowOff>62294</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9588500" y="167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53421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5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156566</xdr:rowOff>
    </xdr:from>
    <xdr:to>
      <xdr:col>12</xdr:col>
      <xdr:colOff>561975</xdr:colOff>
      <xdr:row>98</xdr:row>
      <xdr:rowOff>86716</xdr:rowOff>
    </xdr:to>
    <xdr:sp macro="" textlink="">
      <xdr:nvSpPr>
        <xdr:cNvPr id="490" name="円/楕円 489">
          <a:extLst>
            <a:ext uri="{FF2B5EF4-FFF2-40B4-BE49-F238E27FC236}">
              <a16:creationId xmlns:a16="http://schemas.microsoft.com/office/drawing/2014/main" id="{00000000-0008-0000-0700-0000EA010000}"/>
            </a:ext>
          </a:extLst>
        </xdr:cNvPr>
        <xdr:cNvSpPr/>
      </xdr:nvSpPr>
      <xdr:spPr>
        <a:xfrm>
          <a:off x="8699500" y="167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77843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143887</xdr:rowOff>
    </xdr:from>
    <xdr:to>
      <xdr:col>11</xdr:col>
      <xdr:colOff>358775</xdr:colOff>
      <xdr:row>98</xdr:row>
      <xdr:rowOff>74037</xdr:rowOff>
    </xdr:to>
    <xdr:sp macro="" textlink="">
      <xdr:nvSpPr>
        <xdr:cNvPr id="492" name="円/楕円 491">
          <a:extLst>
            <a:ext uri="{FF2B5EF4-FFF2-40B4-BE49-F238E27FC236}">
              <a16:creationId xmlns:a16="http://schemas.microsoft.com/office/drawing/2014/main" id="{00000000-0008-0000-0700-0000EC010000}"/>
            </a:ext>
          </a:extLst>
        </xdr:cNvPr>
        <xdr:cNvSpPr/>
      </xdr:nvSpPr>
      <xdr:spPr>
        <a:xfrm>
          <a:off x="7810500" y="167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65164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6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136964</xdr:rowOff>
    </xdr:from>
    <xdr:to>
      <xdr:col>10</xdr:col>
      <xdr:colOff>155575</xdr:colOff>
      <xdr:row>98</xdr:row>
      <xdr:rowOff>67114</xdr:rowOff>
    </xdr:to>
    <xdr:sp macro="" textlink="">
      <xdr:nvSpPr>
        <xdr:cNvPr id="494" name="円/楕円 493">
          <a:extLst>
            <a:ext uri="{FF2B5EF4-FFF2-40B4-BE49-F238E27FC236}">
              <a16:creationId xmlns:a16="http://schemas.microsoft.com/office/drawing/2014/main" id="{00000000-0008-0000-0700-0000EE010000}"/>
            </a:ext>
          </a:extLst>
        </xdr:cNvPr>
        <xdr:cNvSpPr/>
      </xdr:nvSpPr>
      <xdr:spPr>
        <a:xfrm>
          <a:off x="6921500" y="167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58241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24943</xdr:rowOff>
    </xdr:from>
    <xdr:to>
      <xdr:col>23</xdr:col>
      <xdr:colOff>517525</xdr:colOff>
      <xdr:row>37</xdr:row>
      <xdr:rowOff>30063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68593"/>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138374</xdr:rowOff>
    </xdr:from>
    <xdr:to>
      <xdr:col>22</xdr:col>
      <xdr:colOff>365125</xdr:colOff>
      <xdr:row>37</xdr:row>
      <xdr:rowOff>30063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10574"/>
          <a:ext cx="889000" cy="6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138374</xdr:rowOff>
    </xdr:from>
    <xdr:to>
      <xdr:col>21</xdr:col>
      <xdr:colOff>161925</xdr:colOff>
      <xdr:row>37</xdr:row>
      <xdr:rowOff>91694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10574"/>
          <a:ext cx="889000" cy="1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63805</xdr:rowOff>
    </xdr:from>
    <xdr:to>
      <xdr:col>19</xdr:col>
      <xdr:colOff>644525</xdr:colOff>
      <xdr:row>37</xdr:row>
      <xdr:rowOff>91694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0745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145593</xdr:rowOff>
    </xdr:from>
    <xdr:to>
      <xdr:col>23</xdr:col>
      <xdr:colOff>568325</xdr:colOff>
      <xdr:row>37</xdr:row>
      <xdr:rowOff>75743</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62687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124020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9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16,260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150713</xdr:rowOff>
    </xdr:from>
    <xdr:to>
      <xdr:col>22</xdr:col>
      <xdr:colOff>415925</xdr:colOff>
      <xdr:row>37</xdr:row>
      <xdr:rowOff>80863</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5430500" y="63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97390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9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87574</xdr:rowOff>
    </xdr:from>
    <xdr:to>
      <xdr:col>21</xdr:col>
      <xdr:colOff>212725</xdr:colOff>
      <xdr:row>37</xdr:row>
      <xdr:rowOff>17724</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4541500" y="62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34251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03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40894</xdr:rowOff>
    </xdr:from>
    <xdr:to>
      <xdr:col>20</xdr:col>
      <xdr:colOff>9525</xdr:colOff>
      <xdr:row>37</xdr:row>
      <xdr:rowOff>142494</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3652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133621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13005</xdr:rowOff>
    </xdr:from>
    <xdr:to>
      <xdr:col>18</xdr:col>
      <xdr:colOff>492125</xdr:colOff>
      <xdr:row>37</xdr:row>
      <xdr:rowOff>114605</xdr:rowOff>
    </xdr:to>
    <xdr:sp macro="" textlink="">
      <xdr:nvSpPr>
        <xdr:cNvPr id="550" name="円/楕円 549">
          <a:extLst>
            <a:ext uri="{FF2B5EF4-FFF2-40B4-BE49-F238E27FC236}">
              <a16:creationId xmlns:a16="http://schemas.microsoft.com/office/drawing/2014/main" id="{00000000-0008-0000-0700-000026020000}"/>
            </a:ext>
          </a:extLst>
        </xdr:cNvPr>
        <xdr:cNvSpPr/>
      </xdr:nvSpPr>
      <xdr:spPr>
        <a:xfrm>
          <a:off x="127635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105732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5925</xdr:rowOff>
    </xdr:from>
    <xdr:to>
      <xdr:col>23</xdr:col>
      <xdr:colOff>517525</xdr:colOff>
      <xdr:row>57</xdr:row>
      <xdr:rowOff>17530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778575"/>
          <a:ext cx="8382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17530</xdr:rowOff>
    </xdr:from>
    <xdr:to>
      <xdr:col>22</xdr:col>
      <xdr:colOff>365125</xdr:colOff>
      <xdr:row>57</xdr:row>
      <xdr:rowOff>29221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90180"/>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14808</xdr:rowOff>
    </xdr:from>
    <xdr:to>
      <xdr:col>21</xdr:col>
      <xdr:colOff>161925</xdr:colOff>
      <xdr:row>57</xdr:row>
      <xdr:rowOff>29221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787458"/>
          <a:ext cx="889000" cy="1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14808</xdr:rowOff>
    </xdr:from>
    <xdr:to>
      <xdr:col>19</xdr:col>
      <xdr:colOff>644525</xdr:colOff>
      <xdr:row>57</xdr:row>
      <xdr:rowOff>44145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787458"/>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a:extLst>
            <a:ext uri="{FF2B5EF4-FFF2-40B4-BE49-F238E27FC236}">
              <a16:creationId xmlns:a16="http://schemas.microsoft.com/office/drawing/2014/main" id="{00000000-0008-0000-0700-000050020000}"/>
            </a:ext>
          </a:extLst>
        </xdr:cNvPr>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a:extLst>
            <a:ext uri="{FF2B5EF4-FFF2-40B4-BE49-F238E27FC236}">
              <a16:creationId xmlns:a16="http://schemas.microsoft.com/office/drawing/2014/main" id="{00000000-0008-0000-0700-000052020000}"/>
            </a:ext>
          </a:extLst>
        </xdr:cNvPr>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126575</xdr:rowOff>
    </xdr:from>
    <xdr:to>
      <xdr:col>23</xdr:col>
      <xdr:colOff>568325</xdr:colOff>
      <xdr:row>57</xdr:row>
      <xdr:rowOff>56725</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6268700" y="97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105002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0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138180</xdr:rowOff>
    </xdr:from>
    <xdr:to>
      <xdr:col>22</xdr:col>
      <xdr:colOff>415925</xdr:colOff>
      <xdr:row>57</xdr:row>
      <xdr:rowOff>68330</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5430500" y="97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59457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3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149871</xdr:rowOff>
    </xdr:from>
    <xdr:to>
      <xdr:col>21</xdr:col>
      <xdr:colOff>212725</xdr:colOff>
      <xdr:row>57</xdr:row>
      <xdr:rowOff>80021</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4541500" y="97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71148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84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135458</xdr:rowOff>
    </xdr:from>
    <xdr:to>
      <xdr:col>20</xdr:col>
      <xdr:colOff>9525</xdr:colOff>
      <xdr:row>57</xdr:row>
      <xdr:rowOff>65608</xdr:rowOff>
    </xdr:to>
    <xdr:sp macro="" textlink="">
      <xdr:nvSpPr>
        <xdr:cNvPr id="607" name="円/楕円 606">
          <a:extLst>
            <a:ext uri="{FF2B5EF4-FFF2-40B4-BE49-F238E27FC236}">
              <a16:creationId xmlns:a16="http://schemas.microsoft.com/office/drawing/2014/main" id="{00000000-0008-0000-0700-00005F020000}"/>
            </a:ext>
          </a:extLst>
        </xdr:cNvPr>
        <xdr:cNvSpPr/>
      </xdr:nvSpPr>
      <xdr:spPr>
        <a:xfrm>
          <a:off x="13652500" y="97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56735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8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39,223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164795</xdr:rowOff>
    </xdr:from>
    <xdr:to>
      <xdr:col>18</xdr:col>
      <xdr:colOff>492125</xdr:colOff>
      <xdr:row>57</xdr:row>
      <xdr:rowOff>94945</xdr:rowOff>
    </xdr:to>
    <xdr:sp macro="" textlink="">
      <xdr:nvSpPr>
        <xdr:cNvPr id="609" name="円/楕円 608">
          <a:extLst>
            <a:ext uri="{FF2B5EF4-FFF2-40B4-BE49-F238E27FC236}">
              <a16:creationId xmlns:a16="http://schemas.microsoft.com/office/drawing/2014/main" id="{00000000-0008-0000-0700-000061020000}"/>
            </a:ext>
          </a:extLst>
        </xdr:cNvPr>
        <xdr:cNvSpPr/>
      </xdr:nvSpPr>
      <xdr:spPr>
        <a:xfrm>
          <a:off x="127635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86072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a:extLst>
            <a:ext uri="{FF2B5EF4-FFF2-40B4-BE49-F238E27FC236}">
              <a16:creationId xmlns:a16="http://schemas.microsoft.com/office/drawing/2014/main" id="{00000000-0008-0000-0700-00008B020000}"/>
            </a:ext>
          </a:extLst>
        </xdr:cNvPr>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30876</xdr:rowOff>
    </xdr:from>
    <xdr:to>
      <xdr:col>23</xdr:col>
      <xdr:colOff>517525</xdr:colOff>
      <xdr:row>97</xdr:row>
      <xdr:rowOff>36035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61526"/>
          <a:ext cx="8382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6198</xdr:rowOff>
    </xdr:from>
    <xdr:to>
      <xdr:col>22</xdr:col>
      <xdr:colOff>365125</xdr:colOff>
      <xdr:row>97</xdr:row>
      <xdr:rowOff>36035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636848"/>
          <a:ext cx="889000" cy="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6198</xdr:rowOff>
    </xdr:from>
    <xdr:to>
      <xdr:col>21</xdr:col>
      <xdr:colOff>161925</xdr:colOff>
      <xdr:row>97</xdr:row>
      <xdr:rowOff>26651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36848"/>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167263</xdr:rowOff>
    </xdr:from>
    <xdr:to>
      <xdr:col>19</xdr:col>
      <xdr:colOff>644525</xdr:colOff>
      <xdr:row>97</xdr:row>
      <xdr:rowOff>26651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626463"/>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a:extLst>
            <a:ext uri="{FF2B5EF4-FFF2-40B4-BE49-F238E27FC236}">
              <a16:creationId xmlns:a16="http://schemas.microsoft.com/office/drawing/2014/main" id="{00000000-0008-0000-0700-0000C4020000}"/>
            </a:ext>
          </a:extLst>
        </xdr:cNvPr>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a:extLst>
            <a:ext uri="{FF2B5EF4-FFF2-40B4-BE49-F238E27FC236}">
              <a16:creationId xmlns:a16="http://schemas.microsoft.com/office/drawing/2014/main" id="{00000000-0008-0000-0700-0000C6020000}"/>
            </a:ext>
          </a:extLst>
        </xdr:cNvPr>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151526</xdr:rowOff>
    </xdr:from>
    <xdr:to>
      <xdr:col>23</xdr:col>
      <xdr:colOff>568325</xdr:colOff>
      <xdr:row>97</xdr:row>
      <xdr:rowOff>81676</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6268700" y="166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2953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46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156685</xdr:rowOff>
    </xdr:from>
    <xdr:to>
      <xdr:col>22</xdr:col>
      <xdr:colOff>415925</xdr:colOff>
      <xdr:row>97</xdr:row>
      <xdr:rowOff>86835</xdr:rowOff>
    </xdr:to>
    <xdr:sp macro="" textlink="">
      <xdr:nvSpPr>
        <xdr:cNvPr id="719" name="円/楕円 718">
          <a:extLst>
            <a:ext uri="{FF2B5EF4-FFF2-40B4-BE49-F238E27FC236}">
              <a16:creationId xmlns:a16="http://schemas.microsoft.com/office/drawing/2014/main" id="{00000000-0008-0000-0700-0000CF020000}"/>
            </a:ext>
          </a:extLst>
        </xdr:cNvPr>
        <xdr:cNvSpPr/>
      </xdr:nvSpPr>
      <xdr:spPr>
        <a:xfrm>
          <a:off x="15430500" y="1661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103362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39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126848</xdr:rowOff>
    </xdr:from>
    <xdr:to>
      <xdr:col>21</xdr:col>
      <xdr:colOff>212725</xdr:colOff>
      <xdr:row>97</xdr:row>
      <xdr:rowOff>56998</xdr:rowOff>
    </xdr:to>
    <xdr:sp macro="" textlink="">
      <xdr:nvSpPr>
        <xdr:cNvPr id="721" name="円/楕円 720">
          <a:extLst>
            <a:ext uri="{FF2B5EF4-FFF2-40B4-BE49-F238E27FC236}">
              <a16:creationId xmlns:a16="http://schemas.microsoft.com/office/drawing/2014/main" id="{00000000-0008-0000-0700-0000D1020000}"/>
            </a:ext>
          </a:extLst>
        </xdr:cNvPr>
        <xdr:cNvSpPr/>
      </xdr:nvSpPr>
      <xdr:spPr>
        <a:xfrm>
          <a:off x="14541500" y="165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73525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3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147301</xdr:rowOff>
    </xdr:from>
    <xdr:to>
      <xdr:col>20</xdr:col>
      <xdr:colOff>9525</xdr:colOff>
      <xdr:row>97</xdr:row>
      <xdr:rowOff>77451</xdr:rowOff>
    </xdr:to>
    <xdr:sp macro="" textlink="">
      <xdr:nvSpPr>
        <xdr:cNvPr id="723" name="円/楕円 722">
          <a:extLst>
            <a:ext uri="{FF2B5EF4-FFF2-40B4-BE49-F238E27FC236}">
              <a16:creationId xmlns:a16="http://schemas.microsoft.com/office/drawing/2014/main" id="{00000000-0008-0000-0700-0000D3020000}"/>
            </a:ext>
          </a:extLst>
        </xdr:cNvPr>
        <xdr:cNvSpPr/>
      </xdr:nvSpPr>
      <xdr:spPr>
        <a:xfrm>
          <a:off x="13652500" y="166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93978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3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116463</xdr:rowOff>
    </xdr:from>
    <xdr:to>
      <xdr:col>18</xdr:col>
      <xdr:colOff>492125</xdr:colOff>
      <xdr:row>97</xdr:row>
      <xdr:rowOff>46613</xdr:rowOff>
    </xdr:to>
    <xdr:sp macro="" textlink="">
      <xdr:nvSpPr>
        <xdr:cNvPr id="725" name="円/楕円 724">
          <a:extLst>
            <a:ext uri="{FF2B5EF4-FFF2-40B4-BE49-F238E27FC236}">
              <a16:creationId xmlns:a16="http://schemas.microsoft.com/office/drawing/2014/main" id="{00000000-0008-0000-0700-0000D5020000}"/>
            </a:ext>
          </a:extLst>
        </xdr:cNvPr>
        <xdr:cNvSpPr/>
      </xdr:nvSpPr>
      <xdr:spPr>
        <a:xfrm>
          <a:off x="12763500" y="1657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63140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35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a:extLst>
            <a:ext uri="{FF2B5EF4-FFF2-40B4-BE49-F238E27FC236}">
              <a16:creationId xmlns:a16="http://schemas.microsoft.com/office/drawing/2014/main" id="{00000000-0008-0000-0700-0000FD020000}"/>
            </a:ext>
          </a:extLst>
        </xdr:cNvPr>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a:extLst>
            <a:ext uri="{FF2B5EF4-FFF2-40B4-BE49-F238E27FC236}">
              <a16:creationId xmlns:a16="http://schemas.microsoft.com/office/drawing/2014/main" id="{00000000-0008-0000-0700-0000FF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各目的別歳出の</a:t>
          </a:r>
          <a:r>
            <a:rPr kumimoji="1" lang="ja-JP" altLang="en-US" sz="1300">
              <a:solidFill>
                <a:schemeClr val="dk1"/>
              </a:solidFill>
              <a:effectLst/>
              <a:latin typeface="+mn-lt"/>
              <a:ea typeface="+mn-ea"/>
              <a:cs typeface="+mn-cs"/>
            </a:rPr>
            <a:t>土木費が増加している。これは、新規の公共施設建設等を行ったことによるものである。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衛生費は住</a:t>
          </a:r>
          <a:r>
            <a:rPr kumimoji="1" lang="ja-JP" altLang="en-US" sz="1300">
              <a:solidFill>
                <a:schemeClr val="dk1"/>
              </a:solidFill>
              <a:effectLst/>
              <a:latin typeface="+mn-lt"/>
              <a:ea typeface="+mn-ea"/>
              <a:cs typeface="+mn-cs"/>
            </a:rPr>
            <a:t>近年減少傾向にはあるが、住</a:t>
          </a:r>
          <a:r>
            <a:rPr kumimoji="1" lang="ja-JP" altLang="ja-JP" sz="1300">
              <a:solidFill>
                <a:schemeClr val="dk1"/>
              </a:solidFill>
              <a:effectLst/>
              <a:latin typeface="+mn-lt"/>
              <a:ea typeface="+mn-ea"/>
              <a:cs typeface="+mn-cs"/>
            </a:rPr>
            <a:t>民一人あたり</a:t>
          </a:r>
          <a:r>
            <a:rPr kumimoji="1" lang="en-US" altLang="ja-JP" sz="1300">
              <a:solidFill>
                <a:schemeClr val="dk1"/>
              </a:solidFill>
              <a:effectLst/>
              <a:latin typeface="+mn-lt"/>
              <a:ea typeface="+mn-ea"/>
              <a:cs typeface="+mn-cs"/>
            </a:rPr>
            <a:t>62,964</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類似団体と比較するとコストが高い状態となっている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これは、</a:t>
          </a:r>
          <a:r>
            <a:rPr kumimoji="1" lang="ja-JP" altLang="ja-JP" sz="1300">
              <a:solidFill>
                <a:schemeClr val="dk1"/>
              </a:solidFill>
              <a:effectLst/>
              <a:latin typeface="+mn-lt"/>
              <a:ea typeface="+mn-ea"/>
              <a:cs typeface="+mn-cs"/>
            </a:rPr>
            <a:t>広域ごみ処理施設</a:t>
          </a:r>
          <a:r>
            <a:rPr kumimoji="1" lang="ja-JP" altLang="en-US" sz="1300">
              <a:solidFill>
                <a:schemeClr val="dk1"/>
              </a:solidFill>
              <a:effectLst/>
              <a:latin typeface="+mn-lt"/>
              <a:ea typeface="+mn-ea"/>
              <a:cs typeface="+mn-cs"/>
            </a:rPr>
            <a:t>建設</a:t>
          </a:r>
          <a:r>
            <a:rPr kumimoji="1" lang="ja-JP" altLang="ja-JP" sz="1300">
              <a:solidFill>
                <a:schemeClr val="dk1"/>
              </a:solidFill>
              <a:effectLst/>
              <a:latin typeface="+mn-lt"/>
              <a:ea typeface="+mn-ea"/>
              <a:cs typeface="+mn-cs"/>
            </a:rPr>
            <a:t>関連費用が多く含まれているためであり、これらの費用を除いた衛生費の一人当たりコストは類似団体と同程度となっている。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年度については、公共施設建設等の臨時的な財政需要があり実質単年度収支は約</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千万円の赤字となったが、前年度繰越金を含めると</a:t>
          </a:r>
          <a:r>
            <a:rPr kumimoji="1" lang="ja-JP" altLang="ja-JP" sz="1300">
              <a:solidFill>
                <a:schemeClr val="dk1"/>
              </a:solidFill>
              <a:effectLst/>
              <a:latin typeface="+mn-lt"/>
              <a:ea typeface="+mn-ea"/>
              <a:cs typeface="+mn-cs"/>
            </a:rPr>
            <a:t>実質収支額は</a:t>
          </a:r>
          <a:r>
            <a:rPr kumimoji="1" lang="ja-JP" altLang="en-US" sz="1300">
              <a:solidFill>
                <a:schemeClr val="dk1"/>
              </a:solidFill>
              <a:effectLst/>
              <a:latin typeface="+mn-lt"/>
              <a:ea typeface="+mn-ea"/>
              <a:cs typeface="+mn-cs"/>
            </a:rPr>
            <a:t>、前年度とほぼ同額を維持している。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28</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年度の一般会計・特別会計のすべての会計において、前年とほぼ同比率を維持している。公営企業においても資金不足額がないため、連結実質赤字は発生しない。今後も引き続き適正な財政運営に努める。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平成</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28</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年度の実質公債費比率は</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6.3%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で、前年度に比べて</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0.3</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分子は約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7,400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万円の増で、内訳は普通会計の元利償還金が約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900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万円の増、公営企業・一部事務組合の繰入金・負担金が約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2,800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万円の増となったなか、交付税算入など分子からの控除額が約</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3,700</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万円の減となっている。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奈良県田原本町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　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年度の将来負担比率は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36.9%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で、前年度に比べて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ポイント改善した。これは、地方債残高が約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千万円の増となったものの、公営企業債等繰入見込額が約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千万円の減、債務負担行為に基づく支出予定額が約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千万円の減、基準財政需要額算入見込額が約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千万円の増となったことが主な要因である。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rPr>
            <a:t>　地方債に関しては、広域ごみ処理施設の新設や、唐古・鍵史跡公園整備、道の駅新設等に伴う地方債の発行等を行ったことから残高が増加しており、今後町全体として計画的な地方債の新規発行や、財政調整基金などの充当可能基金への積み立てなど、比率の急激な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32,330
32,122
21.09
12,349,664
11,843,100
451,517
7,077,241
11,532,144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00000000-0008-0000-0C00-00003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00000000-0008-0000-0C00-00003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32,330
32,122
21.09
12,349,664
11,843,100
451,517
7,077,241
11,532,144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奈良県田原本町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32,330
32,122
21.09
12,349,664
11,843,100
451,517
7,077,241
11,532,144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x14ac:dyDescent="0.25">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2">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12349664</v>
      </c>
      <c r="BO4" s="381"/>
      <c r="BP4" s="381"/>
      <c r="BQ4" s="381"/>
      <c r="BR4" s="381"/>
      <c r="BS4" s="381"/>
      <c r="BT4" s="381"/>
      <c r="BU4" s="382"/>
      <c r="BV4" s="380">
        <v>12669208</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6.4</v>
      </c>
      <c r="CU4" s="387"/>
      <c r="CV4" s="387"/>
      <c r="CW4" s="387"/>
      <c r="CX4" s="387"/>
      <c r="CY4" s="387"/>
      <c r="CZ4" s="387"/>
      <c r="DA4" s="388"/>
      <c r="DB4" s="386">
        <v>11.1</v>
      </c>
      <c r="DC4" s="387"/>
      <c r="DD4" s="387"/>
      <c r="DE4" s="387"/>
      <c r="DF4" s="387"/>
      <c r="DG4" s="387"/>
      <c r="DH4" s="387"/>
      <c r="DI4" s="388"/>
      <c r="DJ4" s="139"/>
      <c r="DK4" s="139"/>
      <c r="DL4" s="139"/>
      <c r="DM4" s="139"/>
      <c r="DN4" s="139"/>
      <c r="DO4" s="139"/>
    </row>
    <row r="5" spans="1:119" ht="18.75" customHeight="1" x14ac:dyDescent="0.2">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11843100</v>
      </c>
      <c r="BO5" s="418"/>
      <c r="BP5" s="418"/>
      <c r="BQ5" s="418"/>
      <c r="BR5" s="418"/>
      <c r="BS5" s="418"/>
      <c r="BT5" s="418"/>
      <c r="BU5" s="419"/>
      <c r="BV5" s="417">
        <v>11796291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95</v>
      </c>
      <c r="CU5" s="415"/>
      <c r="CV5" s="415"/>
      <c r="CW5" s="415"/>
      <c r="CX5" s="415"/>
      <c r="CY5" s="415"/>
      <c r="CZ5" s="415"/>
      <c r="DA5" s="416"/>
      <c r="DB5" s="414">
        <v>91.6</v>
      </c>
      <c r="DC5" s="415"/>
      <c r="DD5" s="415"/>
      <c r="DE5" s="415"/>
      <c r="DF5" s="415"/>
      <c r="DG5" s="415"/>
      <c r="DH5" s="415"/>
      <c r="DI5" s="416"/>
      <c r="DJ5" s="139"/>
      <c r="DK5" s="139"/>
      <c r="DL5" s="139"/>
      <c r="DM5" s="139"/>
      <c r="DN5" s="139"/>
      <c r="DO5" s="139"/>
    </row>
    <row r="6" spans="1:119" ht="18.75" customHeight="1" x14ac:dyDescent="0.2">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506564</v>
      </c>
      <c r="BO6" s="418"/>
      <c r="BP6" s="418"/>
      <c r="BQ6" s="418"/>
      <c r="BR6" s="418"/>
      <c r="BS6" s="418"/>
      <c r="BT6" s="418"/>
      <c r="BU6" s="419"/>
      <c r="BV6" s="417">
        <v>872917</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100.9</v>
      </c>
      <c r="CU6" s="455"/>
      <c r="CV6" s="455"/>
      <c r="CW6" s="455"/>
      <c r="CX6" s="455"/>
      <c r="CY6" s="455"/>
      <c r="CZ6" s="455"/>
      <c r="DA6" s="456"/>
      <c r="DB6" s="454">
        <v>98.3</v>
      </c>
      <c r="DC6" s="455"/>
      <c r="DD6" s="455"/>
      <c r="DE6" s="455"/>
      <c r="DF6" s="455"/>
      <c r="DG6" s="455"/>
      <c r="DH6" s="455"/>
      <c r="DI6" s="456"/>
      <c r="DJ6" s="139"/>
      <c r="DK6" s="139"/>
      <c r="DL6" s="139"/>
      <c r="DM6" s="139"/>
      <c r="DN6" s="139"/>
      <c r="DO6" s="139"/>
    </row>
    <row r="7" spans="1:119" ht="18.75" customHeight="1" x14ac:dyDescent="0.2">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55047</v>
      </c>
      <c r="BO7" s="418"/>
      <c r="BP7" s="418"/>
      <c r="BQ7" s="418"/>
      <c r="BR7" s="418"/>
      <c r="BS7" s="418"/>
      <c r="BT7" s="418"/>
      <c r="BU7" s="419"/>
      <c r="BV7" s="417">
        <v>86356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7077241</v>
      </c>
      <c r="CU7" s="418"/>
      <c r="CV7" s="418"/>
      <c r="CW7" s="418"/>
      <c r="CX7" s="418"/>
      <c r="CY7" s="418"/>
      <c r="CZ7" s="418"/>
      <c r="DA7" s="419"/>
      <c r="DB7" s="417">
        <v>7101891</v>
      </c>
      <c r="DC7" s="418"/>
      <c r="DD7" s="418"/>
      <c r="DE7" s="418"/>
      <c r="DF7" s="418"/>
      <c r="DG7" s="418"/>
      <c r="DH7" s="418"/>
      <c r="DI7" s="419"/>
      <c r="DJ7" s="139"/>
      <c r="DK7" s="139"/>
      <c r="DL7" s="139"/>
      <c r="DM7" s="139"/>
      <c r="DN7" s="139"/>
      <c r="DO7" s="139"/>
    </row>
    <row r="8" spans="1:119" ht="18.75" customHeight="1" thickBot="1" x14ac:dyDescent="0.25">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551</v>
      </c>
      <c r="AV8" s="450"/>
      <c r="AW8" s="450"/>
      <c r="AX8" s="450"/>
      <c r="AY8" s="451" t="s">
        <v>94</v>
      </c>
      <c r="AZ8" s="452"/>
      <c r="BA8" s="452"/>
      <c r="BB8" s="452"/>
      <c r="BC8" s="452"/>
      <c r="BD8" s="452"/>
      <c r="BE8" s="452"/>
      <c r="BF8" s="452"/>
      <c r="BG8" s="452"/>
      <c r="BH8" s="452"/>
      <c r="BI8" s="452"/>
      <c r="BJ8" s="452"/>
      <c r="BK8" s="452"/>
      <c r="BL8" s="452"/>
      <c r="BM8" s="453"/>
      <c r="BN8" s="417">
        <v>451517</v>
      </c>
      <c r="BO8" s="418"/>
      <c r="BP8" s="418"/>
      <c r="BQ8" s="418"/>
      <c r="BR8" s="418"/>
      <c r="BS8" s="418"/>
      <c r="BT8" s="418"/>
      <c r="BU8" s="419"/>
      <c r="BV8" s="417">
        <v>786561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0.56000000000000005</v>
      </c>
      <c r="CU8" s="458"/>
      <c r="CV8" s="458"/>
      <c r="CW8" s="458"/>
      <c r="CX8" s="458"/>
      <c r="CY8" s="458"/>
      <c r="CZ8" s="458"/>
      <c r="DA8" s="459"/>
      <c r="DB8" s="457">
        <v>0.55000000000000004</v>
      </c>
      <c r="DC8" s="458"/>
      <c r="DD8" s="458"/>
      <c r="DE8" s="458"/>
      <c r="DF8" s="458"/>
      <c r="DG8" s="458"/>
      <c r="DH8" s="458"/>
      <c r="DI8" s="459"/>
      <c r="DJ8" s="139"/>
      <c r="DK8" s="139"/>
      <c r="DL8" s="139"/>
      <c r="DM8" s="139"/>
      <c r="DN8" s="139"/>
      <c r="DO8" s="139"/>
    </row>
    <row r="9" spans="1:119" ht="18.75" customHeight="1" thickBot="1" x14ac:dyDescent="0.25">
      <c r="A9" s="140"/>
      <c r="B9" s="411" t="s">
        <v>96</v>
      </c>
      <c r="C9" s="412"/>
      <c r="D9" s="412"/>
      <c r="E9" s="412"/>
      <c r="F9" s="412"/>
      <c r="G9" s="412"/>
      <c r="H9" s="412"/>
      <c r="I9" s="412"/>
      <c r="J9" s="412"/>
      <c r="K9" s="460"/>
      <c r="L9" s="461" t="s">
        <v>97</v>
      </c>
      <c r="M9" s="462"/>
      <c r="N9" s="462"/>
      <c r="O9" s="462"/>
      <c r="P9" s="462"/>
      <c r="Q9" s="463"/>
      <c r="R9" s="464">
        <v>31691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79</v>
      </c>
      <c r="AV9" s="450"/>
      <c r="AW9" s="450"/>
      <c r="AX9" s="450"/>
      <c r="AY9" s="451" t="s">
        <v>100</v>
      </c>
      <c r="AZ9" s="452"/>
      <c r="BA9" s="452"/>
      <c r="BB9" s="452"/>
      <c r="BC9" s="452"/>
      <c r="BD9" s="452"/>
      <c r="BE9" s="452"/>
      <c r="BF9" s="452"/>
      <c r="BG9" s="452"/>
      <c r="BH9" s="452"/>
      <c r="BI9" s="452"/>
      <c r="BJ9" s="452"/>
      <c r="BK9" s="452"/>
      <c r="BL9" s="452"/>
      <c r="BM9" s="453"/>
      <c r="BN9" s="417">
        <v>-335044</v>
      </c>
      <c r="BO9" s="418"/>
      <c r="BP9" s="418"/>
      <c r="BQ9" s="418"/>
      <c r="BR9" s="418"/>
      <c r="BS9" s="418"/>
      <c r="BT9" s="418"/>
      <c r="BU9" s="419"/>
      <c r="BV9" s="417">
        <v>-91672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14.2</v>
      </c>
      <c r="CU9" s="415"/>
      <c r="CV9" s="415"/>
      <c r="CW9" s="415"/>
      <c r="CX9" s="415"/>
      <c r="CY9" s="415"/>
      <c r="CZ9" s="415"/>
      <c r="DA9" s="416"/>
      <c r="DB9" s="414">
        <v>13.1</v>
      </c>
      <c r="DC9" s="415"/>
      <c r="DD9" s="415"/>
      <c r="DE9" s="415"/>
      <c r="DF9" s="415"/>
      <c r="DG9" s="415"/>
      <c r="DH9" s="415"/>
      <c r="DI9" s="416"/>
      <c r="DJ9" s="139"/>
      <c r="DK9" s="139"/>
      <c r="DL9" s="139"/>
      <c r="DM9" s="139"/>
      <c r="DN9" s="139"/>
      <c r="DO9" s="139"/>
    </row>
    <row r="10" spans="1:119" ht="18.75" customHeight="1" thickBot="1" x14ac:dyDescent="0.25">
      <c r="A10" s="140"/>
      <c r="B10" s="411"/>
      <c r="C10" s="412"/>
      <c r="D10" s="412"/>
      <c r="E10" s="412"/>
      <c r="F10" s="412"/>
      <c r="G10" s="412"/>
      <c r="H10" s="412"/>
      <c r="I10" s="412"/>
      <c r="J10" s="412"/>
      <c r="K10" s="460"/>
      <c r="L10" s="467" t="s">
        <v>102</v>
      </c>
      <c r="M10" s="447"/>
      <c r="N10" s="447"/>
      <c r="O10" s="447"/>
      <c r="P10" s="447"/>
      <c r="Q10" s="448"/>
      <c r="R10" s="468">
        <v>32121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1994</v>
      </c>
      <c r="BO10" s="418"/>
      <c r="BP10" s="418"/>
      <c r="BQ10" s="418"/>
      <c r="BR10" s="418"/>
      <c r="BS10" s="418"/>
      <c r="BT10" s="418"/>
      <c r="BU10" s="419"/>
      <c r="BV10" s="417">
        <v>304613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v>138</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2">
      <c r="A12" s="140"/>
      <c r="B12" s="477" t="s">
        <v>113</v>
      </c>
      <c r="C12" s="478"/>
      <c r="D12" s="478"/>
      <c r="E12" s="478"/>
      <c r="F12" s="478"/>
      <c r="G12" s="478"/>
      <c r="H12" s="478"/>
      <c r="I12" s="478"/>
      <c r="J12" s="478"/>
      <c r="K12" s="479"/>
      <c r="L12" s="486" t="s">
        <v>114</v>
      </c>
      <c r="M12" s="487"/>
      <c r="N12" s="487"/>
      <c r="O12" s="487"/>
      <c r="P12" s="487"/>
      <c r="Q12" s="488"/>
      <c r="R12" s="489">
        <v>32330</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2">
      <c r="A13" s="140"/>
      <c r="B13" s="480"/>
      <c r="C13" s="481"/>
      <c r="D13" s="481"/>
      <c r="E13" s="481"/>
      <c r="F13" s="481"/>
      <c r="G13" s="481"/>
      <c r="H13" s="481"/>
      <c r="I13" s="481"/>
      <c r="J13" s="481"/>
      <c r="K13" s="482"/>
      <c r="L13" s="150"/>
      <c r="M13" s="505" t="s">
        <v>122</v>
      </c>
      <c r="N13" s="506"/>
      <c r="O13" s="506"/>
      <c r="P13" s="506"/>
      <c r="Q13" s="507"/>
      <c r="R13" s="498">
        <v>32122</v>
      </c>
      <c r="S13" s="499"/>
      <c r="T13" s="499"/>
      <c r="U13" s="499"/>
      <c r="V13" s="500"/>
      <c r="W13" s="433" t="s">
        <v>123</v>
      </c>
      <c r="X13" s="434"/>
      <c r="Y13" s="434"/>
      <c r="Z13" s="434"/>
      <c r="AA13" s="434"/>
      <c r="AB13" s="424"/>
      <c r="AC13" s="468">
        <v>486</v>
      </c>
      <c r="AD13" s="469"/>
      <c r="AE13" s="469"/>
      <c r="AF13" s="469"/>
      <c r="AG13" s="508"/>
      <c r="AH13" s="468">
        <v>498</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-333050</v>
      </c>
      <c r="BO13" s="418"/>
      <c r="BP13" s="418"/>
      <c r="BQ13" s="418"/>
      <c r="BR13" s="418"/>
      <c r="BS13" s="418"/>
      <c r="BT13" s="418"/>
      <c r="BU13" s="419"/>
      <c r="BV13" s="417">
        <v>213079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6.3</v>
      </c>
      <c r="CU13" s="415"/>
      <c r="CV13" s="415"/>
      <c r="CW13" s="415"/>
      <c r="CX13" s="415"/>
      <c r="CY13" s="415"/>
      <c r="CZ13" s="415"/>
      <c r="DA13" s="416"/>
      <c r="DB13" s="414">
        <v>6</v>
      </c>
      <c r="DC13" s="415"/>
      <c r="DD13" s="415"/>
      <c r="DE13" s="415"/>
      <c r="DF13" s="415"/>
      <c r="DG13" s="415"/>
      <c r="DH13" s="415"/>
      <c r="DI13" s="416"/>
      <c r="DJ13" s="139"/>
      <c r="DK13" s="139"/>
      <c r="DL13" s="139"/>
      <c r="DM13" s="139"/>
      <c r="DN13" s="139"/>
      <c r="DO13" s="139"/>
    </row>
    <row r="14" spans="1:119" ht="18.75" customHeight="1" thickBot="1" x14ac:dyDescent="0.25">
      <c r="A14" s="140"/>
      <c r="B14" s="480"/>
      <c r="C14" s="481"/>
      <c r="D14" s="481"/>
      <c r="E14" s="481"/>
      <c r="F14" s="481"/>
      <c r="G14" s="481"/>
      <c r="H14" s="481"/>
      <c r="I14" s="481"/>
      <c r="J14" s="481"/>
      <c r="K14" s="482"/>
      <c r="L14" s="495" t="s">
        <v>128</v>
      </c>
      <c r="M14" s="496"/>
      <c r="N14" s="496"/>
      <c r="O14" s="496"/>
      <c r="P14" s="496"/>
      <c r="Q14" s="497"/>
      <c r="R14" s="498">
        <v>32524</v>
      </c>
      <c r="S14" s="499"/>
      <c r="T14" s="499"/>
      <c r="U14" s="499"/>
      <c r="V14" s="500"/>
      <c r="W14" s="407"/>
      <c r="X14" s="408"/>
      <c r="Y14" s="408"/>
      <c r="Z14" s="408"/>
      <c r="AA14" s="408"/>
      <c r="AB14" s="397"/>
      <c r="AC14" s="501">
        <v>3.6</v>
      </c>
      <c r="AD14" s="502"/>
      <c r="AE14" s="502"/>
      <c r="AF14" s="502"/>
      <c r="AG14" s="503"/>
      <c r="AH14" s="501">
        <v>3.7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36.9</v>
      </c>
      <c r="CU14" s="513"/>
      <c r="CV14" s="513"/>
      <c r="CW14" s="513"/>
      <c r="CX14" s="513"/>
      <c r="CY14" s="513"/>
      <c r="CZ14" s="513"/>
      <c r="DA14" s="514"/>
      <c r="DB14" s="512">
        <v>39.1</v>
      </c>
      <c r="DC14" s="513"/>
      <c r="DD14" s="513"/>
      <c r="DE14" s="513"/>
      <c r="DF14" s="513"/>
      <c r="DG14" s="513"/>
      <c r="DH14" s="513"/>
      <c r="DI14" s="514"/>
      <c r="DJ14" s="139"/>
      <c r="DK14" s="139"/>
      <c r="DL14" s="139"/>
      <c r="DM14" s="139"/>
      <c r="DN14" s="139"/>
      <c r="DO14" s="139"/>
    </row>
    <row r="15" spans="1:119" ht="18.75" customHeight="1" x14ac:dyDescent="0.2">
      <c r="A15" s="140"/>
      <c r="B15" s="480"/>
      <c r="C15" s="481"/>
      <c r="D15" s="481"/>
      <c r="E15" s="481"/>
      <c r="F15" s="481"/>
      <c r="G15" s="481"/>
      <c r="H15" s="481"/>
      <c r="I15" s="481"/>
      <c r="J15" s="481"/>
      <c r="K15" s="482"/>
      <c r="L15" s="150"/>
      <c r="M15" s="505" t="s">
        <v>122</v>
      </c>
      <c r="N15" s="506"/>
      <c r="O15" s="506"/>
      <c r="P15" s="506"/>
      <c r="Q15" s="507"/>
      <c r="R15" s="498">
        <v>32352</v>
      </c>
      <c r="S15" s="499"/>
      <c r="T15" s="499"/>
      <c r="U15" s="499"/>
      <c r="V15" s="500"/>
      <c r="W15" s="433" t="s">
        <v>130</v>
      </c>
      <c r="X15" s="434"/>
      <c r="Y15" s="434"/>
      <c r="Z15" s="434"/>
      <c r="AA15" s="434"/>
      <c r="AB15" s="424"/>
      <c r="AC15" s="468">
        <v>3691</v>
      </c>
      <c r="AD15" s="469"/>
      <c r="AE15" s="469"/>
      <c r="AF15" s="469"/>
      <c r="AG15" s="508"/>
      <c r="AH15" s="468">
        <v>3695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3322830</v>
      </c>
      <c r="BO15" s="381"/>
      <c r="BP15" s="381"/>
      <c r="BQ15" s="381"/>
      <c r="BR15" s="381"/>
      <c r="BS15" s="381"/>
      <c r="BT15" s="381"/>
      <c r="BU15" s="382"/>
      <c r="BV15" s="380">
        <v>3219564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27.2</v>
      </c>
      <c r="AD16" s="502"/>
      <c r="AE16" s="502"/>
      <c r="AF16" s="502"/>
      <c r="AG16" s="503"/>
      <c r="AH16" s="501">
        <v>27.7</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5762009</v>
      </c>
      <c r="BO16" s="418"/>
      <c r="BP16" s="418"/>
      <c r="BQ16" s="418"/>
      <c r="BR16" s="418"/>
      <c r="BS16" s="418"/>
      <c r="BT16" s="418"/>
      <c r="BU16" s="419"/>
      <c r="BV16" s="417">
        <v>5731373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5">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9370</v>
      </c>
      <c r="AD17" s="469"/>
      <c r="AE17" s="469"/>
      <c r="AF17" s="469"/>
      <c r="AG17" s="508"/>
      <c r="AH17" s="468">
        <v>9145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4235922</v>
      </c>
      <c r="BO17" s="418"/>
      <c r="BP17" s="418"/>
      <c r="BQ17" s="418"/>
      <c r="BR17" s="418"/>
      <c r="BS17" s="418"/>
      <c r="BT17" s="418"/>
      <c r="BU17" s="419"/>
      <c r="BV17" s="417">
        <v>4096181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5">
      <c r="A18" s="140"/>
      <c r="B18" s="528" t="s">
        <v>140</v>
      </c>
      <c r="C18" s="460"/>
      <c r="D18" s="460"/>
      <c r="E18" s="529"/>
      <c r="F18" s="529"/>
      <c r="G18" s="529"/>
      <c r="H18" s="529"/>
      <c r="I18" s="529"/>
      <c r="J18" s="529"/>
      <c r="K18" s="529"/>
      <c r="L18" s="530">
        <v>21.09</v>
      </c>
      <c r="M18" s="530"/>
      <c r="N18" s="530"/>
      <c r="O18" s="530"/>
      <c r="P18" s="530"/>
      <c r="Q18" s="530"/>
      <c r="R18" s="531"/>
      <c r="S18" s="531"/>
      <c r="T18" s="531"/>
      <c r="U18" s="531"/>
      <c r="V18" s="532"/>
      <c r="W18" s="435"/>
      <c r="X18" s="436"/>
      <c r="Y18" s="436"/>
      <c r="Z18" s="436"/>
      <c r="AA18" s="436"/>
      <c r="AB18" s="427"/>
      <c r="AC18" s="533">
        <v>69.2</v>
      </c>
      <c r="AD18" s="534"/>
      <c r="AE18" s="534"/>
      <c r="AF18" s="534"/>
      <c r="AG18" s="535"/>
      <c r="AH18" s="533">
        <v>68.599999999999994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6662505</v>
      </c>
      <c r="BO18" s="418"/>
      <c r="BP18" s="418"/>
      <c r="BQ18" s="418"/>
      <c r="BR18" s="418"/>
      <c r="BS18" s="418"/>
      <c r="BT18" s="418"/>
      <c r="BU18" s="419"/>
      <c r="BV18" s="417">
        <v>6656140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5">
      <c r="A19" s="140"/>
      <c r="B19" s="528" t="s">
        <v>142</v>
      </c>
      <c r="C19" s="460"/>
      <c r="D19" s="460"/>
      <c r="E19" s="529"/>
      <c r="F19" s="529"/>
      <c r="G19" s="529"/>
      <c r="H19" s="529"/>
      <c r="I19" s="529"/>
      <c r="J19" s="529"/>
      <c r="K19" s="529"/>
      <c r="L19" s="537">
        <v>1503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8476416</v>
      </c>
      <c r="BO19" s="418"/>
      <c r="BP19" s="418"/>
      <c r="BQ19" s="418"/>
      <c r="BR19" s="418"/>
      <c r="BS19" s="418"/>
      <c r="BT19" s="418"/>
      <c r="BU19" s="419"/>
      <c r="BV19" s="417">
        <v>8852390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5">
      <c r="A20" s="140"/>
      <c r="B20" s="528" t="s">
        <v>144</v>
      </c>
      <c r="C20" s="460"/>
      <c r="D20" s="460"/>
      <c r="E20" s="529"/>
      <c r="F20" s="529"/>
      <c r="G20" s="529"/>
      <c r="H20" s="529"/>
      <c r="I20" s="529"/>
      <c r="J20" s="529"/>
      <c r="K20" s="529"/>
      <c r="L20" s="537">
        <v>11463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2">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5">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2">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11532144</v>
      </c>
      <c r="BO23" s="418"/>
      <c r="BP23" s="418"/>
      <c r="BQ23" s="418"/>
      <c r="BR23" s="418"/>
      <c r="BS23" s="418"/>
      <c r="BT23" s="418"/>
      <c r="BU23" s="419"/>
      <c r="BV23" s="417">
        <v>11012904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5">
      <c r="A24" s="140"/>
      <c r="B24" s="550"/>
      <c r="C24" s="551"/>
      <c r="D24" s="552"/>
      <c r="E24" s="467" t="s">
        <v>153</v>
      </c>
      <c r="F24" s="447"/>
      <c r="G24" s="447"/>
      <c r="H24" s="447"/>
      <c r="I24" s="447"/>
      <c r="J24" s="447"/>
      <c r="K24" s="448"/>
      <c r="L24" s="468">
        <v>1</v>
      </c>
      <c r="M24" s="469"/>
      <c r="N24" s="469"/>
      <c r="O24" s="469"/>
      <c r="P24" s="508"/>
      <c r="Q24" s="468">
        <v>8800</v>
      </c>
      <c r="R24" s="469"/>
      <c r="S24" s="469"/>
      <c r="T24" s="469"/>
      <c r="U24" s="469"/>
      <c r="V24" s="508"/>
      <c r="W24" s="563"/>
      <c r="X24" s="551"/>
      <c r="Y24" s="552"/>
      <c r="Z24" s="467" t="s">
        <v>154</v>
      </c>
      <c r="AA24" s="447"/>
      <c r="AB24" s="447"/>
      <c r="AC24" s="447"/>
      <c r="AD24" s="447"/>
      <c r="AE24" s="447"/>
      <c r="AF24" s="447"/>
      <c r="AG24" s="448"/>
      <c r="AH24" s="468">
        <v>206</v>
      </c>
      <c r="AI24" s="469"/>
      <c r="AJ24" s="469"/>
      <c r="AK24" s="469"/>
      <c r="AL24" s="508"/>
      <c r="AM24" s="468">
        <v>593074</v>
      </c>
      <c r="AN24" s="469"/>
      <c r="AO24" s="469"/>
      <c r="AP24" s="469"/>
      <c r="AQ24" s="469"/>
      <c r="AR24" s="508"/>
      <c r="AS24" s="468">
        <v>2879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7827262</v>
      </c>
      <c r="BO24" s="418"/>
      <c r="BP24" s="418"/>
      <c r="BQ24" s="418"/>
      <c r="BR24" s="418"/>
      <c r="BS24" s="418"/>
      <c r="BT24" s="418"/>
      <c r="BU24" s="419"/>
      <c r="BV24" s="417">
        <v>7851533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2">
      <c r="A25" s="140"/>
      <c r="B25" s="550"/>
      <c r="C25" s="551"/>
      <c r="D25" s="552"/>
      <c r="E25" s="467" t="s">
        <v>156</v>
      </c>
      <c r="F25" s="447"/>
      <c r="G25" s="447"/>
      <c r="H25" s="447"/>
      <c r="I25" s="447"/>
      <c r="J25" s="447"/>
      <c r="K25" s="448"/>
      <c r="L25" s="468">
        <v>1</v>
      </c>
      <c r="M25" s="469"/>
      <c r="N25" s="469"/>
      <c r="O25" s="469"/>
      <c r="P25" s="508"/>
      <c r="Q25" s="468">
        <v>7500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195303</v>
      </c>
      <c r="BO25" s="381"/>
      <c r="BP25" s="381"/>
      <c r="BQ25" s="381"/>
      <c r="BR25" s="381"/>
      <c r="BS25" s="381"/>
      <c r="BT25" s="381"/>
      <c r="BU25" s="382"/>
      <c r="BV25" s="380">
        <v>540050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2">
      <c r="A26" s="140"/>
      <c r="B26" s="550"/>
      <c r="C26" s="551"/>
      <c r="D26" s="552"/>
      <c r="E26" s="467" t="s">
        <v>159</v>
      </c>
      <c r="F26" s="447"/>
      <c r="G26" s="447"/>
      <c r="H26" s="447"/>
      <c r="I26" s="447"/>
      <c r="J26" s="447"/>
      <c r="K26" s="448"/>
      <c r="L26" s="468">
        <v>1</v>
      </c>
      <c r="M26" s="469"/>
      <c r="N26" s="469"/>
      <c r="O26" s="469"/>
      <c r="P26" s="508"/>
      <c r="Q26" s="468">
        <v>6300</v>
      </c>
      <c r="R26" s="469"/>
      <c r="S26" s="469"/>
      <c r="T26" s="469"/>
      <c r="U26" s="469"/>
      <c r="V26" s="508"/>
      <c r="W26" s="563"/>
      <c r="X26" s="551"/>
      <c r="Y26" s="552"/>
      <c r="Z26" s="467" t="s">
        <v>160</v>
      </c>
      <c r="AA26" s="573"/>
      <c r="AB26" s="573"/>
      <c r="AC26" s="573"/>
      <c r="AD26" s="573"/>
      <c r="AE26" s="573"/>
      <c r="AF26" s="573"/>
      <c r="AG26" s="574"/>
      <c r="AH26" s="468">
        <v>23</v>
      </c>
      <c r="AI26" s="469"/>
      <c r="AJ26" s="469"/>
      <c r="AK26" s="469"/>
      <c r="AL26" s="508"/>
      <c r="AM26" s="468">
        <v>59547</v>
      </c>
      <c r="AN26" s="469"/>
      <c r="AO26" s="469"/>
      <c r="AP26" s="469"/>
      <c r="AQ26" s="469"/>
      <c r="AR26" s="508"/>
      <c r="AS26" s="468">
        <v>2589</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5">
      <c r="A27" s="140"/>
      <c r="B27" s="550"/>
      <c r="C27" s="551"/>
      <c r="D27" s="552"/>
      <c r="E27" s="467" t="s">
        <v>162</v>
      </c>
      <c r="F27" s="447"/>
      <c r="G27" s="447"/>
      <c r="H27" s="447"/>
      <c r="I27" s="447"/>
      <c r="J27" s="447"/>
      <c r="K27" s="448"/>
      <c r="L27" s="468">
        <v>1</v>
      </c>
      <c r="M27" s="469"/>
      <c r="N27" s="469"/>
      <c r="O27" s="469"/>
      <c r="P27" s="508"/>
      <c r="Q27" s="468">
        <v>3800</v>
      </c>
      <c r="R27" s="469"/>
      <c r="S27" s="469"/>
      <c r="T27" s="469"/>
      <c r="U27" s="469"/>
      <c r="V27" s="508"/>
      <c r="W27" s="563"/>
      <c r="X27" s="551"/>
      <c r="Y27" s="552"/>
      <c r="Z27" s="467" t="s">
        <v>163</v>
      </c>
      <c r="AA27" s="447"/>
      <c r="AB27" s="447"/>
      <c r="AC27" s="447"/>
      <c r="AD27" s="447"/>
      <c r="AE27" s="447"/>
      <c r="AF27" s="447"/>
      <c r="AG27" s="448"/>
      <c r="AH27" s="468">
        <v>27</v>
      </c>
      <c r="AI27" s="469"/>
      <c r="AJ27" s="469"/>
      <c r="AK27" s="469"/>
      <c r="AL27" s="508"/>
      <c r="AM27" s="468">
        <v>82566</v>
      </c>
      <c r="AN27" s="469"/>
      <c r="AO27" s="469"/>
      <c r="AP27" s="469"/>
      <c r="AQ27" s="469"/>
      <c r="AR27" s="508"/>
      <c r="AS27" s="468">
        <v>3058</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2">
      <c r="A28" s="140"/>
      <c r="B28" s="550"/>
      <c r="C28" s="551"/>
      <c r="D28" s="552"/>
      <c r="E28" s="467" t="s">
        <v>165</v>
      </c>
      <c r="F28" s="447"/>
      <c r="G28" s="447"/>
      <c r="H28" s="447"/>
      <c r="I28" s="447"/>
      <c r="J28" s="447"/>
      <c r="K28" s="448"/>
      <c r="L28" s="468">
        <v>1</v>
      </c>
      <c r="M28" s="469"/>
      <c r="N28" s="469"/>
      <c r="O28" s="469"/>
      <c r="P28" s="508"/>
      <c r="Q28" s="468">
        <v>3350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2479061</v>
      </c>
      <c r="BO28" s="381"/>
      <c r="BP28" s="381"/>
      <c r="BQ28" s="381"/>
      <c r="BR28" s="381"/>
      <c r="BS28" s="381"/>
      <c r="BT28" s="381"/>
      <c r="BU28" s="382"/>
      <c r="BV28" s="380">
        <v>2477067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2">
      <c r="A29" s="140"/>
      <c r="B29" s="550"/>
      <c r="C29" s="551"/>
      <c r="D29" s="552"/>
      <c r="E29" s="467" t="s">
        <v>169</v>
      </c>
      <c r="F29" s="447"/>
      <c r="G29" s="447"/>
      <c r="H29" s="447"/>
      <c r="I29" s="447"/>
      <c r="J29" s="447"/>
      <c r="K29" s="448"/>
      <c r="L29" s="468">
        <v>12</v>
      </c>
      <c r="M29" s="469"/>
      <c r="N29" s="469"/>
      <c r="O29" s="469"/>
      <c r="P29" s="508"/>
      <c r="Q29" s="468">
        <v>3200</v>
      </c>
      <c r="R29" s="469"/>
      <c r="S29" s="469"/>
      <c r="T29" s="469"/>
      <c r="U29" s="469"/>
      <c r="V29" s="508"/>
      <c r="W29" s="564"/>
      <c r="X29" s="565"/>
      <c r="Y29" s="566"/>
      <c r="Z29" s="467" t="s">
        <v>170</v>
      </c>
      <c r="AA29" s="447"/>
      <c r="AB29" s="447"/>
      <c r="AC29" s="447"/>
      <c r="AD29" s="447"/>
      <c r="AE29" s="447"/>
      <c r="AF29" s="447"/>
      <c r="AG29" s="448"/>
      <c r="AH29" s="468">
        <v>233</v>
      </c>
      <c r="AI29" s="469"/>
      <c r="AJ29" s="469"/>
      <c r="AK29" s="469"/>
      <c r="AL29" s="508"/>
      <c r="AM29" s="468">
        <v>675640</v>
      </c>
      <c r="AN29" s="469"/>
      <c r="AO29" s="469"/>
      <c r="AP29" s="469"/>
      <c r="AQ29" s="469"/>
      <c r="AR29" s="508"/>
      <c r="AS29" s="468">
        <v>2900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138792</v>
      </c>
      <c r="BO29" s="418"/>
      <c r="BP29" s="418"/>
      <c r="BQ29" s="418"/>
      <c r="BR29" s="418"/>
      <c r="BS29" s="418"/>
      <c r="BT29" s="418"/>
      <c r="BU29" s="419"/>
      <c r="BV29" s="417">
        <v>75335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5">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93.7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983123</v>
      </c>
      <c r="BO30" s="587"/>
      <c r="BP30" s="587"/>
      <c r="BQ30" s="587"/>
      <c r="BR30" s="587"/>
      <c r="BS30" s="587"/>
      <c r="BT30" s="587"/>
      <c r="BU30" s="588"/>
      <c r="BV30" s="586">
        <v>1107807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2">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奈良県市町村総合事務組合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田原本町土地開発公社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2">
      <c r="A35" s="140"/>
      <c r="B35" s="166"/>
      <c r="C35" s="598">
        <f>IF(E35="","",C34+1)</f>
        <v>2</v>
      </c>
      <c r="D35" s="598"/>
      <c r="E35" s="599" t="str">
        <f>IF('各会計、関係団体の財政状況及び健全化判断比率'!B8="","",'各会計、関係団体の財政状況及び健全化判断比率'!B8)</f>
        <v>住宅新築資金等貸付事業特別会計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奈良県広域消防組合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2">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奈良広域水質検査センター組合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2">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磯城郡介護認定審査会共同設置特別会計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奈良県住宅新築資金等貸付金回収管理組合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2">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国保中央病院組合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2">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奈良県後期高齢者医療広域連合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2">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やまと広域環境衛生事務組合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2">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2">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2">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191</v>
      </c>
    </row>
    <row r="50" spans="5:5" x14ac:dyDescent="0.2">
      <c r="E50" s="141" t="s">
        <v>192</v>
      </c>
    </row>
    <row r="51" spans="5:5" x14ac:dyDescent="0.2">
      <c r="E51" s="141" t="s">
        <v>193</v>
      </c>
    </row>
    <row r="52" spans="5:5" x14ac:dyDescent="0.2">
      <c r="E52" s="141" t="s">
        <v>194</v>
      </c>
    </row>
    <row r="53" spans="5:5" x14ac:dyDescent="0.2"/>
    <row r="54" spans="5:5" x14ac:dyDescent="0.2"/>
    <row r="55" spans="5:5" x14ac:dyDescent="0.2"/>
    <row r="56" spans="5:5"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2">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2">
      <c r="B5" s="611" t="s">
        <v>208</v>
      </c>
      <c r="C5" s="612"/>
      <c r="D5" s="612"/>
      <c r="E5" s="612"/>
      <c r="F5" s="612"/>
      <c r="G5" s="612"/>
      <c r="H5" s="612"/>
      <c r="I5" s="612"/>
      <c r="J5" s="612"/>
      <c r="K5" s="612"/>
      <c r="L5" s="612"/>
      <c r="M5" s="612"/>
      <c r="N5" s="612"/>
      <c r="O5" s="612"/>
      <c r="P5" s="612"/>
      <c r="Q5" s="613"/>
      <c r="R5" s="614">
        <v>3646688</v>
      </c>
      <c r="S5" s="615"/>
      <c r="T5" s="615"/>
      <c r="U5" s="615"/>
      <c r="V5" s="615"/>
      <c r="W5" s="615"/>
      <c r="X5" s="615"/>
      <c r="Y5" s="616"/>
      <c r="Z5" s="617">
        <v>29.5</v>
      </c>
      <c r="AA5" s="617"/>
      <c r="AB5" s="617"/>
      <c r="AC5" s="617"/>
      <c r="AD5" s="618">
        <v>3485943</v>
      </c>
      <c r="AE5" s="618"/>
      <c r="AF5" s="618"/>
      <c r="AG5" s="618"/>
      <c r="AH5" s="618"/>
      <c r="AI5" s="618"/>
      <c r="AJ5" s="618"/>
      <c r="AK5" s="618"/>
      <c r="AL5" s="619">
        <v>52.8</v>
      </c>
      <c r="AM5" s="620"/>
      <c r="AN5" s="620"/>
      <c r="AO5" s="621"/>
      <c r="AP5" s="611" t="s">
        <v>209</v>
      </c>
      <c r="AQ5" s="612"/>
      <c r="AR5" s="612"/>
      <c r="AS5" s="612"/>
      <c r="AT5" s="612"/>
      <c r="AU5" s="612"/>
      <c r="AV5" s="612"/>
      <c r="AW5" s="612"/>
      <c r="AX5" s="612"/>
      <c r="AY5" s="612"/>
      <c r="AZ5" s="612"/>
      <c r="BA5" s="612"/>
      <c r="BB5" s="612"/>
      <c r="BC5" s="612"/>
      <c r="BD5" s="612"/>
      <c r="BE5" s="612"/>
      <c r="BF5" s="613"/>
      <c r="BG5" s="625">
        <v>3485943</v>
      </c>
      <c r="BH5" s="626"/>
      <c r="BI5" s="626"/>
      <c r="BJ5" s="626"/>
      <c r="BK5" s="626"/>
      <c r="BL5" s="626"/>
      <c r="BM5" s="626"/>
      <c r="BN5" s="627"/>
      <c r="BO5" s="628">
        <v>95.6</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2">
      <c r="B6" s="622" t="s">
        <v>214</v>
      </c>
      <c r="C6" s="623"/>
      <c r="D6" s="623"/>
      <c r="E6" s="623"/>
      <c r="F6" s="623"/>
      <c r="G6" s="623"/>
      <c r="H6" s="623"/>
      <c r="I6" s="623"/>
      <c r="J6" s="623"/>
      <c r="K6" s="623"/>
      <c r="L6" s="623"/>
      <c r="M6" s="623"/>
      <c r="N6" s="623"/>
      <c r="O6" s="623"/>
      <c r="P6" s="623"/>
      <c r="Q6" s="624"/>
      <c r="R6" s="625">
        <v>91854</v>
      </c>
      <c r="S6" s="626"/>
      <c r="T6" s="626"/>
      <c r="U6" s="626"/>
      <c r="V6" s="626"/>
      <c r="W6" s="626"/>
      <c r="X6" s="626"/>
      <c r="Y6" s="627"/>
      <c r="Z6" s="628">
        <v>0.7</v>
      </c>
      <c r="AA6" s="628"/>
      <c r="AB6" s="628"/>
      <c r="AC6" s="628"/>
      <c r="AD6" s="629">
        <v>91854</v>
      </c>
      <c r="AE6" s="629"/>
      <c r="AF6" s="629"/>
      <c r="AG6" s="629"/>
      <c r="AH6" s="629"/>
      <c r="AI6" s="629"/>
      <c r="AJ6" s="629"/>
      <c r="AK6" s="629"/>
      <c r="AL6" s="630">
        <v>1.4</v>
      </c>
      <c r="AM6" s="631"/>
      <c r="AN6" s="631"/>
      <c r="AO6" s="632"/>
      <c r="AP6" s="622" t="s">
        <v>215</v>
      </c>
      <c r="AQ6" s="623"/>
      <c r="AR6" s="623"/>
      <c r="AS6" s="623"/>
      <c r="AT6" s="623"/>
      <c r="AU6" s="623"/>
      <c r="AV6" s="623"/>
      <c r="AW6" s="623"/>
      <c r="AX6" s="623"/>
      <c r="AY6" s="623"/>
      <c r="AZ6" s="623"/>
      <c r="BA6" s="623"/>
      <c r="BB6" s="623"/>
      <c r="BC6" s="623"/>
      <c r="BD6" s="623"/>
      <c r="BE6" s="623"/>
      <c r="BF6" s="624"/>
      <c r="BG6" s="625">
        <v>3485943</v>
      </c>
      <c r="BH6" s="626"/>
      <c r="BI6" s="626"/>
      <c r="BJ6" s="626"/>
      <c r="BK6" s="626"/>
      <c r="BL6" s="626"/>
      <c r="BM6" s="626"/>
      <c r="BN6" s="627"/>
      <c r="BO6" s="628">
        <v>95.6</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128105</v>
      </c>
      <c r="CS6" s="626"/>
      <c r="CT6" s="626"/>
      <c r="CU6" s="626"/>
      <c r="CV6" s="626"/>
      <c r="CW6" s="626"/>
      <c r="CX6" s="626"/>
      <c r="CY6" s="627"/>
      <c r="CZ6" s="628">
        <v>1.1000000000000001</v>
      </c>
      <c r="DA6" s="628"/>
      <c r="DB6" s="628"/>
      <c r="DC6" s="628"/>
      <c r="DD6" s="634" t="s">
        <v>210</v>
      </c>
      <c r="DE6" s="626"/>
      <c r="DF6" s="626"/>
      <c r="DG6" s="626"/>
      <c r="DH6" s="626"/>
      <c r="DI6" s="626"/>
      <c r="DJ6" s="626"/>
      <c r="DK6" s="626"/>
      <c r="DL6" s="626"/>
      <c r="DM6" s="626"/>
      <c r="DN6" s="626"/>
      <c r="DO6" s="626"/>
      <c r="DP6" s="627"/>
      <c r="DQ6" s="634">
        <v>128105</v>
      </c>
      <c r="DR6" s="626"/>
      <c r="DS6" s="626"/>
      <c r="DT6" s="626"/>
      <c r="DU6" s="626"/>
      <c r="DV6" s="626"/>
      <c r="DW6" s="626"/>
      <c r="DX6" s="626"/>
      <c r="DY6" s="626"/>
      <c r="DZ6" s="626"/>
      <c r="EA6" s="626"/>
      <c r="EB6" s="626"/>
      <c r="EC6" s="635"/>
    </row>
    <row r="7" spans="2:143" ht="11.25" customHeight="1" x14ac:dyDescent="0.2">
      <c r="B7" s="622" t="s">
        <v>217</v>
      </c>
      <c r="C7" s="623"/>
      <c r="D7" s="623"/>
      <c r="E7" s="623"/>
      <c r="F7" s="623"/>
      <c r="G7" s="623"/>
      <c r="H7" s="623"/>
      <c r="I7" s="623"/>
      <c r="J7" s="623"/>
      <c r="K7" s="623"/>
      <c r="L7" s="623"/>
      <c r="M7" s="623"/>
      <c r="N7" s="623"/>
      <c r="O7" s="623"/>
      <c r="P7" s="623"/>
      <c r="Q7" s="624"/>
      <c r="R7" s="625">
        <v>6928</v>
      </c>
      <c r="S7" s="626"/>
      <c r="T7" s="626"/>
      <c r="U7" s="626"/>
      <c r="V7" s="626"/>
      <c r="W7" s="626"/>
      <c r="X7" s="626"/>
      <c r="Y7" s="627"/>
      <c r="Z7" s="628">
        <v>0.1</v>
      </c>
      <c r="AA7" s="628"/>
      <c r="AB7" s="628"/>
      <c r="AC7" s="628"/>
      <c r="AD7" s="629">
        <v>6928</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1617241</v>
      </c>
      <c r="BH7" s="626"/>
      <c r="BI7" s="626"/>
      <c r="BJ7" s="626"/>
      <c r="BK7" s="626"/>
      <c r="BL7" s="626"/>
      <c r="BM7" s="626"/>
      <c r="BN7" s="627"/>
      <c r="BO7" s="628">
        <v>44.3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1281757</v>
      </c>
      <c r="CS7" s="626"/>
      <c r="CT7" s="626"/>
      <c r="CU7" s="626"/>
      <c r="CV7" s="626"/>
      <c r="CW7" s="626"/>
      <c r="CX7" s="626"/>
      <c r="CY7" s="627"/>
      <c r="CZ7" s="628">
        <v>10.8</v>
      </c>
      <c r="DA7" s="628"/>
      <c r="DB7" s="628"/>
      <c r="DC7" s="628"/>
      <c r="DD7" s="634">
        <v>26569</v>
      </c>
      <c r="DE7" s="626"/>
      <c r="DF7" s="626"/>
      <c r="DG7" s="626"/>
      <c r="DH7" s="626"/>
      <c r="DI7" s="626"/>
      <c r="DJ7" s="626"/>
      <c r="DK7" s="626"/>
      <c r="DL7" s="626"/>
      <c r="DM7" s="626"/>
      <c r="DN7" s="626"/>
      <c r="DO7" s="626"/>
      <c r="DP7" s="627"/>
      <c r="DQ7" s="634">
        <v>1162224</v>
      </c>
      <c r="DR7" s="626"/>
      <c r="DS7" s="626"/>
      <c r="DT7" s="626"/>
      <c r="DU7" s="626"/>
      <c r="DV7" s="626"/>
      <c r="DW7" s="626"/>
      <c r="DX7" s="626"/>
      <c r="DY7" s="626"/>
      <c r="DZ7" s="626"/>
      <c r="EA7" s="626"/>
      <c r="EB7" s="626"/>
      <c r="EC7" s="635"/>
    </row>
    <row r="8" spans="2:143" ht="11.25" customHeight="1" x14ac:dyDescent="0.2">
      <c r="B8" s="622" t="s">
        <v>220</v>
      </c>
      <c r="C8" s="623"/>
      <c r="D8" s="623"/>
      <c r="E8" s="623"/>
      <c r="F8" s="623"/>
      <c r="G8" s="623"/>
      <c r="H8" s="623"/>
      <c r="I8" s="623"/>
      <c r="J8" s="623"/>
      <c r="K8" s="623"/>
      <c r="L8" s="623"/>
      <c r="M8" s="623"/>
      <c r="N8" s="623"/>
      <c r="O8" s="623"/>
      <c r="P8" s="623"/>
      <c r="Q8" s="624"/>
      <c r="R8" s="625">
        <v>26674</v>
      </c>
      <c r="S8" s="626"/>
      <c r="T8" s="626"/>
      <c r="U8" s="626"/>
      <c r="V8" s="626"/>
      <c r="W8" s="626"/>
      <c r="X8" s="626"/>
      <c r="Y8" s="627"/>
      <c r="Z8" s="628">
        <v>0.2</v>
      </c>
      <c r="AA8" s="628"/>
      <c r="AB8" s="628"/>
      <c r="AC8" s="628"/>
      <c r="AD8" s="629">
        <v>26674</v>
      </c>
      <c r="AE8" s="629"/>
      <c r="AF8" s="629"/>
      <c r="AG8" s="629"/>
      <c r="AH8" s="629"/>
      <c r="AI8" s="629"/>
      <c r="AJ8" s="629"/>
      <c r="AK8" s="629"/>
      <c r="AL8" s="630">
        <v>0.4</v>
      </c>
      <c r="AM8" s="631"/>
      <c r="AN8" s="631"/>
      <c r="AO8" s="632"/>
      <c r="AP8" s="622" t="s">
        <v>221</v>
      </c>
      <c r="AQ8" s="623"/>
      <c r="AR8" s="623"/>
      <c r="AS8" s="623"/>
      <c r="AT8" s="623"/>
      <c r="AU8" s="623"/>
      <c r="AV8" s="623"/>
      <c r="AW8" s="623"/>
      <c r="AX8" s="623"/>
      <c r="AY8" s="623"/>
      <c r="AZ8" s="623"/>
      <c r="BA8" s="623"/>
      <c r="BB8" s="623"/>
      <c r="BC8" s="623"/>
      <c r="BD8" s="623"/>
      <c r="BE8" s="623"/>
      <c r="BF8" s="624"/>
      <c r="BG8" s="625">
        <v>50326</v>
      </c>
      <c r="BH8" s="626"/>
      <c r="BI8" s="626"/>
      <c r="BJ8" s="626"/>
      <c r="BK8" s="626"/>
      <c r="BL8" s="626"/>
      <c r="BM8" s="626"/>
      <c r="BN8" s="627"/>
      <c r="BO8" s="628">
        <v>1.4</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3542786</v>
      </c>
      <c r="CS8" s="626"/>
      <c r="CT8" s="626"/>
      <c r="CU8" s="626"/>
      <c r="CV8" s="626"/>
      <c r="CW8" s="626"/>
      <c r="CX8" s="626"/>
      <c r="CY8" s="627"/>
      <c r="CZ8" s="628">
        <v>29.9</v>
      </c>
      <c r="DA8" s="628"/>
      <c r="DB8" s="628"/>
      <c r="DC8" s="628"/>
      <c r="DD8" s="634">
        <v>2071</v>
      </c>
      <c r="DE8" s="626"/>
      <c r="DF8" s="626"/>
      <c r="DG8" s="626"/>
      <c r="DH8" s="626"/>
      <c r="DI8" s="626"/>
      <c r="DJ8" s="626"/>
      <c r="DK8" s="626"/>
      <c r="DL8" s="626"/>
      <c r="DM8" s="626"/>
      <c r="DN8" s="626"/>
      <c r="DO8" s="626"/>
      <c r="DP8" s="627"/>
      <c r="DQ8" s="634">
        <v>1714080</v>
      </c>
      <c r="DR8" s="626"/>
      <c r="DS8" s="626"/>
      <c r="DT8" s="626"/>
      <c r="DU8" s="626"/>
      <c r="DV8" s="626"/>
      <c r="DW8" s="626"/>
      <c r="DX8" s="626"/>
      <c r="DY8" s="626"/>
      <c r="DZ8" s="626"/>
      <c r="EA8" s="626"/>
      <c r="EB8" s="626"/>
      <c r="EC8" s="635"/>
    </row>
    <row r="9" spans="2:143" ht="11.25" customHeight="1" x14ac:dyDescent="0.2">
      <c r="B9" s="622" t="s">
        <v>223</v>
      </c>
      <c r="C9" s="623"/>
      <c r="D9" s="623"/>
      <c r="E9" s="623"/>
      <c r="F9" s="623"/>
      <c r="G9" s="623"/>
      <c r="H9" s="623"/>
      <c r="I9" s="623"/>
      <c r="J9" s="623"/>
      <c r="K9" s="623"/>
      <c r="L9" s="623"/>
      <c r="M9" s="623"/>
      <c r="N9" s="623"/>
      <c r="O9" s="623"/>
      <c r="P9" s="623"/>
      <c r="Q9" s="624"/>
      <c r="R9" s="625">
        <v>13853</v>
      </c>
      <c r="S9" s="626"/>
      <c r="T9" s="626"/>
      <c r="U9" s="626"/>
      <c r="V9" s="626"/>
      <c r="W9" s="626"/>
      <c r="X9" s="626"/>
      <c r="Y9" s="627"/>
      <c r="Z9" s="628">
        <v>0.1</v>
      </c>
      <c r="AA9" s="628"/>
      <c r="AB9" s="628"/>
      <c r="AC9" s="628"/>
      <c r="AD9" s="629">
        <v>13853</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1363663</v>
      </c>
      <c r="BH9" s="626"/>
      <c r="BI9" s="626"/>
      <c r="BJ9" s="626"/>
      <c r="BK9" s="626"/>
      <c r="BL9" s="626"/>
      <c r="BM9" s="626"/>
      <c r="BN9" s="627"/>
      <c r="BO9" s="628">
        <v>37.4</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2035642</v>
      </c>
      <c r="CS9" s="626"/>
      <c r="CT9" s="626"/>
      <c r="CU9" s="626"/>
      <c r="CV9" s="626"/>
      <c r="CW9" s="626"/>
      <c r="CX9" s="626"/>
      <c r="CY9" s="627"/>
      <c r="CZ9" s="628">
        <v>17.2</v>
      </c>
      <c r="DA9" s="628"/>
      <c r="DB9" s="628"/>
      <c r="DC9" s="628"/>
      <c r="DD9" s="634">
        <v>37188</v>
      </c>
      <c r="DE9" s="626"/>
      <c r="DF9" s="626"/>
      <c r="DG9" s="626"/>
      <c r="DH9" s="626"/>
      <c r="DI9" s="626"/>
      <c r="DJ9" s="626"/>
      <c r="DK9" s="626"/>
      <c r="DL9" s="626"/>
      <c r="DM9" s="626"/>
      <c r="DN9" s="626"/>
      <c r="DO9" s="626"/>
      <c r="DP9" s="627"/>
      <c r="DQ9" s="634">
        <v>881297</v>
      </c>
      <c r="DR9" s="626"/>
      <c r="DS9" s="626"/>
      <c r="DT9" s="626"/>
      <c r="DU9" s="626"/>
      <c r="DV9" s="626"/>
      <c r="DW9" s="626"/>
      <c r="DX9" s="626"/>
      <c r="DY9" s="626"/>
      <c r="DZ9" s="626"/>
      <c r="EA9" s="626"/>
      <c r="EB9" s="626"/>
      <c r="EC9" s="635"/>
    </row>
    <row r="10" spans="2:143" ht="11.25" customHeight="1" x14ac:dyDescent="0.2">
      <c r="B10" s="622" t="s">
        <v>226</v>
      </c>
      <c r="C10" s="623"/>
      <c r="D10" s="623"/>
      <c r="E10" s="623"/>
      <c r="F10" s="623"/>
      <c r="G10" s="623"/>
      <c r="H10" s="623"/>
      <c r="I10" s="623"/>
      <c r="J10" s="623"/>
      <c r="K10" s="623"/>
      <c r="L10" s="623"/>
      <c r="M10" s="623"/>
      <c r="N10" s="623"/>
      <c r="O10" s="623"/>
      <c r="P10" s="623"/>
      <c r="Q10" s="624"/>
      <c r="R10" s="625">
        <v>474521</v>
      </c>
      <c r="S10" s="626"/>
      <c r="T10" s="626"/>
      <c r="U10" s="626"/>
      <c r="V10" s="626"/>
      <c r="W10" s="626"/>
      <c r="X10" s="626"/>
      <c r="Y10" s="627"/>
      <c r="Z10" s="628">
        <v>3.8</v>
      </c>
      <c r="AA10" s="628"/>
      <c r="AB10" s="628"/>
      <c r="AC10" s="628"/>
      <c r="AD10" s="629">
        <v>474521</v>
      </c>
      <c r="AE10" s="629"/>
      <c r="AF10" s="629"/>
      <c r="AG10" s="629"/>
      <c r="AH10" s="629"/>
      <c r="AI10" s="629"/>
      <c r="AJ10" s="629"/>
      <c r="AK10" s="629"/>
      <c r="AL10" s="630">
        <v>7.2</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74400</v>
      </c>
      <c r="BH10" s="626"/>
      <c r="BI10" s="626"/>
      <c r="BJ10" s="626"/>
      <c r="BK10" s="626"/>
      <c r="BL10" s="626"/>
      <c r="BM10" s="626"/>
      <c r="BN10" s="627"/>
      <c r="BO10" s="628">
        <v>2</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15490</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7158</v>
      </c>
      <c r="DR10" s="626"/>
      <c r="DS10" s="626"/>
      <c r="DT10" s="626"/>
      <c r="DU10" s="626"/>
      <c r="DV10" s="626"/>
      <c r="DW10" s="626"/>
      <c r="DX10" s="626"/>
      <c r="DY10" s="626"/>
      <c r="DZ10" s="626"/>
      <c r="EA10" s="626"/>
      <c r="EB10" s="626"/>
      <c r="EC10" s="635"/>
    </row>
    <row r="11" spans="2:143" ht="11.25" customHeight="1" x14ac:dyDescent="0.2">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128852</v>
      </c>
      <c r="BH11" s="626"/>
      <c r="BI11" s="626"/>
      <c r="BJ11" s="626"/>
      <c r="BK11" s="626"/>
      <c r="BL11" s="626"/>
      <c r="BM11" s="626"/>
      <c r="BN11" s="627"/>
      <c r="BO11" s="628">
        <v>3.5</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233063</v>
      </c>
      <c r="CS11" s="626"/>
      <c r="CT11" s="626"/>
      <c r="CU11" s="626"/>
      <c r="CV11" s="626"/>
      <c r="CW11" s="626"/>
      <c r="CX11" s="626"/>
      <c r="CY11" s="627"/>
      <c r="CZ11" s="628">
        <v>2</v>
      </c>
      <c r="DA11" s="628"/>
      <c r="DB11" s="628"/>
      <c r="DC11" s="628"/>
      <c r="DD11" s="634">
        <v>106638</v>
      </c>
      <c r="DE11" s="626"/>
      <c r="DF11" s="626"/>
      <c r="DG11" s="626"/>
      <c r="DH11" s="626"/>
      <c r="DI11" s="626"/>
      <c r="DJ11" s="626"/>
      <c r="DK11" s="626"/>
      <c r="DL11" s="626"/>
      <c r="DM11" s="626"/>
      <c r="DN11" s="626"/>
      <c r="DO11" s="626"/>
      <c r="DP11" s="627"/>
      <c r="DQ11" s="634">
        <v>130259</v>
      </c>
      <c r="DR11" s="626"/>
      <c r="DS11" s="626"/>
      <c r="DT11" s="626"/>
      <c r="DU11" s="626"/>
      <c r="DV11" s="626"/>
      <c r="DW11" s="626"/>
      <c r="DX11" s="626"/>
      <c r="DY11" s="626"/>
      <c r="DZ11" s="626"/>
      <c r="EA11" s="626"/>
      <c r="EB11" s="626"/>
      <c r="EC11" s="635"/>
    </row>
    <row r="12" spans="2:143" ht="11.25" customHeight="1" x14ac:dyDescent="0.2">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1573725</v>
      </c>
      <c r="BH12" s="626"/>
      <c r="BI12" s="626"/>
      <c r="BJ12" s="626"/>
      <c r="BK12" s="626"/>
      <c r="BL12" s="626"/>
      <c r="BM12" s="626"/>
      <c r="BN12" s="627"/>
      <c r="BO12" s="628">
        <v>43.2</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50595</v>
      </c>
      <c r="CS12" s="626"/>
      <c r="CT12" s="626"/>
      <c r="CU12" s="626"/>
      <c r="CV12" s="626"/>
      <c r="CW12" s="626"/>
      <c r="CX12" s="626"/>
      <c r="CY12" s="627"/>
      <c r="CZ12" s="628">
        <v>0.4</v>
      </c>
      <c r="DA12" s="628"/>
      <c r="DB12" s="628"/>
      <c r="DC12" s="628"/>
      <c r="DD12" s="634" t="s">
        <v>111</v>
      </c>
      <c r="DE12" s="626"/>
      <c r="DF12" s="626"/>
      <c r="DG12" s="626"/>
      <c r="DH12" s="626"/>
      <c r="DI12" s="626"/>
      <c r="DJ12" s="626"/>
      <c r="DK12" s="626"/>
      <c r="DL12" s="626"/>
      <c r="DM12" s="626"/>
      <c r="DN12" s="626"/>
      <c r="DO12" s="626"/>
      <c r="DP12" s="627"/>
      <c r="DQ12" s="634">
        <v>45843</v>
      </c>
      <c r="DR12" s="626"/>
      <c r="DS12" s="626"/>
      <c r="DT12" s="626"/>
      <c r="DU12" s="626"/>
      <c r="DV12" s="626"/>
      <c r="DW12" s="626"/>
      <c r="DX12" s="626"/>
      <c r="DY12" s="626"/>
      <c r="DZ12" s="626"/>
      <c r="EA12" s="626"/>
      <c r="EB12" s="626"/>
      <c r="EC12" s="635"/>
    </row>
    <row r="13" spans="2:143" ht="11.25" customHeight="1" x14ac:dyDescent="0.2">
      <c r="B13" s="622" t="s">
        <v>235</v>
      </c>
      <c r="C13" s="623"/>
      <c r="D13" s="623"/>
      <c r="E13" s="623"/>
      <c r="F13" s="623"/>
      <c r="G13" s="623"/>
      <c r="H13" s="623"/>
      <c r="I13" s="623"/>
      <c r="J13" s="623"/>
      <c r="K13" s="623"/>
      <c r="L13" s="623"/>
      <c r="M13" s="623"/>
      <c r="N13" s="623"/>
      <c r="O13" s="623"/>
      <c r="P13" s="623"/>
      <c r="Q13" s="624"/>
      <c r="R13" s="625">
        <v>22392</v>
      </c>
      <c r="S13" s="626"/>
      <c r="T13" s="626"/>
      <c r="U13" s="626"/>
      <c r="V13" s="626"/>
      <c r="W13" s="626"/>
      <c r="X13" s="626"/>
      <c r="Y13" s="627"/>
      <c r="Z13" s="628">
        <v>0.2</v>
      </c>
      <c r="AA13" s="628"/>
      <c r="AB13" s="628"/>
      <c r="AC13" s="628"/>
      <c r="AD13" s="629">
        <v>22392</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1565758</v>
      </c>
      <c r="BH13" s="626"/>
      <c r="BI13" s="626"/>
      <c r="BJ13" s="626"/>
      <c r="BK13" s="626"/>
      <c r="BL13" s="626"/>
      <c r="BM13" s="626"/>
      <c r="BN13" s="627"/>
      <c r="BO13" s="628">
        <v>42.9</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1515164</v>
      </c>
      <c r="CS13" s="626"/>
      <c r="CT13" s="626"/>
      <c r="CU13" s="626"/>
      <c r="CV13" s="626"/>
      <c r="CW13" s="626"/>
      <c r="CX13" s="626"/>
      <c r="CY13" s="627"/>
      <c r="CZ13" s="628">
        <v>12.8</v>
      </c>
      <c r="DA13" s="628"/>
      <c r="DB13" s="628"/>
      <c r="DC13" s="628"/>
      <c r="DD13" s="634">
        <v>716749</v>
      </c>
      <c r="DE13" s="626"/>
      <c r="DF13" s="626"/>
      <c r="DG13" s="626"/>
      <c r="DH13" s="626"/>
      <c r="DI13" s="626"/>
      <c r="DJ13" s="626"/>
      <c r="DK13" s="626"/>
      <c r="DL13" s="626"/>
      <c r="DM13" s="626"/>
      <c r="DN13" s="626"/>
      <c r="DO13" s="626"/>
      <c r="DP13" s="627"/>
      <c r="DQ13" s="634">
        <v>1000064</v>
      </c>
      <c r="DR13" s="626"/>
      <c r="DS13" s="626"/>
      <c r="DT13" s="626"/>
      <c r="DU13" s="626"/>
      <c r="DV13" s="626"/>
      <c r="DW13" s="626"/>
      <c r="DX13" s="626"/>
      <c r="DY13" s="626"/>
      <c r="DZ13" s="626"/>
      <c r="EA13" s="626"/>
      <c r="EB13" s="626"/>
      <c r="EC13" s="635"/>
    </row>
    <row r="14" spans="2:143" ht="11.25" customHeight="1" x14ac:dyDescent="0.2">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78560</v>
      </c>
      <c r="BH14" s="626"/>
      <c r="BI14" s="626"/>
      <c r="BJ14" s="626"/>
      <c r="BK14" s="626"/>
      <c r="BL14" s="626"/>
      <c r="BM14" s="626"/>
      <c r="BN14" s="627"/>
      <c r="BO14" s="628">
        <v>2.2000000000000002</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525674</v>
      </c>
      <c r="CS14" s="626"/>
      <c r="CT14" s="626"/>
      <c r="CU14" s="626"/>
      <c r="CV14" s="626"/>
      <c r="CW14" s="626"/>
      <c r="CX14" s="626"/>
      <c r="CY14" s="627"/>
      <c r="CZ14" s="628">
        <v>4.4000000000000004</v>
      </c>
      <c r="DA14" s="628"/>
      <c r="DB14" s="628"/>
      <c r="DC14" s="628"/>
      <c r="DD14" s="634" t="s">
        <v>111</v>
      </c>
      <c r="DE14" s="626"/>
      <c r="DF14" s="626"/>
      <c r="DG14" s="626"/>
      <c r="DH14" s="626"/>
      <c r="DI14" s="626"/>
      <c r="DJ14" s="626"/>
      <c r="DK14" s="626"/>
      <c r="DL14" s="626"/>
      <c r="DM14" s="626"/>
      <c r="DN14" s="626"/>
      <c r="DO14" s="626"/>
      <c r="DP14" s="627"/>
      <c r="DQ14" s="634">
        <v>514107</v>
      </c>
      <c r="DR14" s="626"/>
      <c r="DS14" s="626"/>
      <c r="DT14" s="626"/>
      <c r="DU14" s="626"/>
      <c r="DV14" s="626"/>
      <c r="DW14" s="626"/>
      <c r="DX14" s="626"/>
      <c r="DY14" s="626"/>
      <c r="DZ14" s="626"/>
      <c r="EA14" s="626"/>
      <c r="EB14" s="626"/>
      <c r="EC14" s="635"/>
    </row>
    <row r="15" spans="2:143" ht="11.25" customHeight="1" x14ac:dyDescent="0.2">
      <c r="B15" s="622" t="s">
        <v>241</v>
      </c>
      <c r="C15" s="623"/>
      <c r="D15" s="623"/>
      <c r="E15" s="623"/>
      <c r="F15" s="623"/>
      <c r="G15" s="623"/>
      <c r="H15" s="623"/>
      <c r="I15" s="623"/>
      <c r="J15" s="623"/>
      <c r="K15" s="623"/>
      <c r="L15" s="623"/>
      <c r="M15" s="623"/>
      <c r="N15" s="623"/>
      <c r="O15" s="623"/>
      <c r="P15" s="623"/>
      <c r="Q15" s="624"/>
      <c r="R15" s="625">
        <v>19280</v>
      </c>
      <c r="S15" s="626"/>
      <c r="T15" s="626"/>
      <c r="U15" s="626"/>
      <c r="V15" s="626"/>
      <c r="W15" s="626"/>
      <c r="X15" s="626"/>
      <c r="Y15" s="627"/>
      <c r="Z15" s="628">
        <v>0.2</v>
      </c>
      <c r="AA15" s="628"/>
      <c r="AB15" s="628"/>
      <c r="AC15" s="628"/>
      <c r="AD15" s="629">
        <v>19280</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216417</v>
      </c>
      <c r="BH15" s="626"/>
      <c r="BI15" s="626"/>
      <c r="BJ15" s="626"/>
      <c r="BK15" s="626"/>
      <c r="BL15" s="626"/>
      <c r="BM15" s="626"/>
      <c r="BN15" s="627"/>
      <c r="BO15" s="628">
        <v>5.9</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1294464</v>
      </c>
      <c r="CS15" s="626"/>
      <c r="CT15" s="626"/>
      <c r="CU15" s="626"/>
      <c r="CV15" s="626"/>
      <c r="CW15" s="626"/>
      <c r="CX15" s="626"/>
      <c r="CY15" s="627"/>
      <c r="CZ15" s="628">
        <v>10.9</v>
      </c>
      <c r="DA15" s="628"/>
      <c r="DB15" s="628"/>
      <c r="DC15" s="628"/>
      <c r="DD15" s="634">
        <v>200247</v>
      </c>
      <c r="DE15" s="626"/>
      <c r="DF15" s="626"/>
      <c r="DG15" s="626"/>
      <c r="DH15" s="626"/>
      <c r="DI15" s="626"/>
      <c r="DJ15" s="626"/>
      <c r="DK15" s="626"/>
      <c r="DL15" s="626"/>
      <c r="DM15" s="626"/>
      <c r="DN15" s="626"/>
      <c r="DO15" s="626"/>
      <c r="DP15" s="627"/>
      <c r="DQ15" s="634">
        <v>1186892</v>
      </c>
      <c r="DR15" s="626"/>
      <c r="DS15" s="626"/>
      <c r="DT15" s="626"/>
      <c r="DU15" s="626"/>
      <c r="DV15" s="626"/>
      <c r="DW15" s="626"/>
      <c r="DX15" s="626"/>
      <c r="DY15" s="626"/>
      <c r="DZ15" s="626"/>
      <c r="EA15" s="626"/>
      <c r="EB15" s="626"/>
      <c r="EC15" s="635"/>
    </row>
    <row r="16" spans="2:143" ht="11.25" customHeight="1" x14ac:dyDescent="0.2">
      <c r="B16" s="622" t="s">
        <v>244</v>
      </c>
      <c r="C16" s="623"/>
      <c r="D16" s="623"/>
      <c r="E16" s="623"/>
      <c r="F16" s="623"/>
      <c r="G16" s="623"/>
      <c r="H16" s="623"/>
      <c r="I16" s="623"/>
      <c r="J16" s="623"/>
      <c r="K16" s="623"/>
      <c r="L16" s="623"/>
      <c r="M16" s="623"/>
      <c r="N16" s="623"/>
      <c r="O16" s="623"/>
      <c r="P16" s="623"/>
      <c r="Q16" s="624"/>
      <c r="R16" s="625">
        <v>2833347</v>
      </c>
      <c r="S16" s="626"/>
      <c r="T16" s="626"/>
      <c r="U16" s="626"/>
      <c r="V16" s="626"/>
      <c r="W16" s="626"/>
      <c r="X16" s="626"/>
      <c r="Y16" s="627"/>
      <c r="Z16" s="628">
        <v>22.9</v>
      </c>
      <c r="AA16" s="628"/>
      <c r="AB16" s="628"/>
      <c r="AC16" s="628"/>
      <c r="AD16" s="629">
        <v>2432887</v>
      </c>
      <c r="AE16" s="629"/>
      <c r="AF16" s="629"/>
      <c r="AG16" s="629"/>
      <c r="AH16" s="629"/>
      <c r="AI16" s="629"/>
      <c r="AJ16" s="629"/>
      <c r="AK16" s="629"/>
      <c r="AL16" s="630">
        <v>36.799999999999997</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2">
      <c r="B17" s="622" t="s">
        <v>247</v>
      </c>
      <c r="C17" s="623"/>
      <c r="D17" s="623"/>
      <c r="E17" s="623"/>
      <c r="F17" s="623"/>
      <c r="G17" s="623"/>
      <c r="H17" s="623"/>
      <c r="I17" s="623"/>
      <c r="J17" s="623"/>
      <c r="K17" s="623"/>
      <c r="L17" s="623"/>
      <c r="M17" s="623"/>
      <c r="N17" s="623"/>
      <c r="O17" s="623"/>
      <c r="P17" s="623"/>
      <c r="Q17" s="624"/>
      <c r="R17" s="625">
        <v>2432887</v>
      </c>
      <c r="S17" s="626"/>
      <c r="T17" s="626"/>
      <c r="U17" s="626"/>
      <c r="V17" s="626"/>
      <c r="W17" s="626"/>
      <c r="X17" s="626"/>
      <c r="Y17" s="627"/>
      <c r="Z17" s="628">
        <v>19.7</v>
      </c>
      <c r="AA17" s="628"/>
      <c r="AB17" s="628"/>
      <c r="AC17" s="628"/>
      <c r="AD17" s="629">
        <v>2432887</v>
      </c>
      <c r="AE17" s="629"/>
      <c r="AF17" s="629"/>
      <c r="AG17" s="629"/>
      <c r="AH17" s="629"/>
      <c r="AI17" s="629"/>
      <c r="AJ17" s="629"/>
      <c r="AK17" s="629"/>
      <c r="AL17" s="630">
        <v>36.799999999999997</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1220360</v>
      </c>
      <c r="CS17" s="626"/>
      <c r="CT17" s="626"/>
      <c r="CU17" s="626"/>
      <c r="CV17" s="626"/>
      <c r="CW17" s="626"/>
      <c r="CX17" s="626"/>
      <c r="CY17" s="627"/>
      <c r="CZ17" s="628">
        <v>10.3</v>
      </c>
      <c r="DA17" s="628"/>
      <c r="DB17" s="628"/>
      <c r="DC17" s="628"/>
      <c r="DD17" s="634" t="s">
        <v>111</v>
      </c>
      <c r="DE17" s="626"/>
      <c r="DF17" s="626"/>
      <c r="DG17" s="626"/>
      <c r="DH17" s="626"/>
      <c r="DI17" s="626"/>
      <c r="DJ17" s="626"/>
      <c r="DK17" s="626"/>
      <c r="DL17" s="626"/>
      <c r="DM17" s="626"/>
      <c r="DN17" s="626"/>
      <c r="DO17" s="626"/>
      <c r="DP17" s="627"/>
      <c r="DQ17" s="634">
        <v>1199892</v>
      </c>
      <c r="DR17" s="626"/>
      <c r="DS17" s="626"/>
      <c r="DT17" s="626"/>
      <c r="DU17" s="626"/>
      <c r="DV17" s="626"/>
      <c r="DW17" s="626"/>
      <c r="DX17" s="626"/>
      <c r="DY17" s="626"/>
      <c r="DZ17" s="626"/>
      <c r="EA17" s="626"/>
      <c r="EB17" s="626"/>
      <c r="EC17" s="635"/>
    </row>
    <row r="18" spans="2:133" ht="11.25" customHeight="1" x14ac:dyDescent="0.2">
      <c r="B18" s="622" t="s">
        <v>250</v>
      </c>
      <c r="C18" s="623"/>
      <c r="D18" s="623"/>
      <c r="E18" s="623"/>
      <c r="F18" s="623"/>
      <c r="G18" s="623"/>
      <c r="H18" s="623"/>
      <c r="I18" s="623"/>
      <c r="J18" s="623"/>
      <c r="K18" s="623"/>
      <c r="L18" s="623"/>
      <c r="M18" s="623"/>
      <c r="N18" s="623"/>
      <c r="O18" s="623"/>
      <c r="P18" s="623"/>
      <c r="Q18" s="624"/>
      <c r="R18" s="625">
        <v>400460</v>
      </c>
      <c r="S18" s="626"/>
      <c r="T18" s="626"/>
      <c r="U18" s="626"/>
      <c r="V18" s="626"/>
      <c r="W18" s="626"/>
      <c r="X18" s="626"/>
      <c r="Y18" s="627"/>
      <c r="Z18" s="628">
        <v>3.2</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2">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160745</v>
      </c>
      <c r="BH19" s="626"/>
      <c r="BI19" s="626"/>
      <c r="BJ19" s="626"/>
      <c r="BK19" s="626"/>
      <c r="BL19" s="626"/>
      <c r="BM19" s="626"/>
      <c r="BN19" s="627"/>
      <c r="BO19" s="628">
        <v>4.4000000000000004</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2">
      <c r="B20" s="622" t="s">
        <v>256</v>
      </c>
      <c r="C20" s="623"/>
      <c r="D20" s="623"/>
      <c r="E20" s="623"/>
      <c r="F20" s="623"/>
      <c r="G20" s="623"/>
      <c r="H20" s="623"/>
      <c r="I20" s="623"/>
      <c r="J20" s="623"/>
      <c r="K20" s="623"/>
      <c r="L20" s="623"/>
      <c r="M20" s="623"/>
      <c r="N20" s="623"/>
      <c r="O20" s="623"/>
      <c r="P20" s="623"/>
      <c r="Q20" s="624"/>
      <c r="R20" s="625">
        <v>7135537</v>
      </c>
      <c r="S20" s="626"/>
      <c r="T20" s="626"/>
      <c r="U20" s="626"/>
      <c r="V20" s="626"/>
      <c r="W20" s="626"/>
      <c r="X20" s="626"/>
      <c r="Y20" s="627"/>
      <c r="Z20" s="628">
        <v>57.8</v>
      </c>
      <c r="AA20" s="628"/>
      <c r="AB20" s="628"/>
      <c r="AC20" s="628"/>
      <c r="AD20" s="629">
        <v>6574332</v>
      </c>
      <c r="AE20" s="629"/>
      <c r="AF20" s="629"/>
      <c r="AG20" s="629"/>
      <c r="AH20" s="629"/>
      <c r="AI20" s="629"/>
      <c r="AJ20" s="629"/>
      <c r="AK20" s="629"/>
      <c r="AL20" s="630">
        <v>99.5</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160745</v>
      </c>
      <c r="BH20" s="626"/>
      <c r="BI20" s="626"/>
      <c r="BJ20" s="626"/>
      <c r="BK20" s="626"/>
      <c r="BL20" s="626"/>
      <c r="BM20" s="626"/>
      <c r="BN20" s="627"/>
      <c r="BO20" s="628">
        <v>4.4000000000000004</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11843100</v>
      </c>
      <c r="CS20" s="626"/>
      <c r="CT20" s="626"/>
      <c r="CU20" s="626"/>
      <c r="CV20" s="626"/>
      <c r="CW20" s="626"/>
      <c r="CX20" s="626"/>
      <c r="CY20" s="627"/>
      <c r="CZ20" s="628">
        <v>100</v>
      </c>
      <c r="DA20" s="628"/>
      <c r="DB20" s="628"/>
      <c r="DC20" s="628"/>
      <c r="DD20" s="634">
        <v>1089462</v>
      </c>
      <c r="DE20" s="626"/>
      <c r="DF20" s="626"/>
      <c r="DG20" s="626"/>
      <c r="DH20" s="626"/>
      <c r="DI20" s="626"/>
      <c r="DJ20" s="626"/>
      <c r="DK20" s="626"/>
      <c r="DL20" s="626"/>
      <c r="DM20" s="626"/>
      <c r="DN20" s="626"/>
      <c r="DO20" s="626"/>
      <c r="DP20" s="627"/>
      <c r="DQ20" s="634">
        <v>7969921</v>
      </c>
      <c r="DR20" s="626"/>
      <c r="DS20" s="626"/>
      <c r="DT20" s="626"/>
      <c r="DU20" s="626"/>
      <c r="DV20" s="626"/>
      <c r="DW20" s="626"/>
      <c r="DX20" s="626"/>
      <c r="DY20" s="626"/>
      <c r="DZ20" s="626"/>
      <c r="EA20" s="626"/>
      <c r="EB20" s="626"/>
      <c r="EC20" s="635"/>
    </row>
    <row r="21" spans="2:133" ht="11.25" customHeight="1" x14ac:dyDescent="0.2">
      <c r="B21" s="622" t="s">
        <v>259</v>
      </c>
      <c r="C21" s="623"/>
      <c r="D21" s="623"/>
      <c r="E21" s="623"/>
      <c r="F21" s="623"/>
      <c r="G21" s="623"/>
      <c r="H21" s="623"/>
      <c r="I21" s="623"/>
      <c r="J21" s="623"/>
      <c r="K21" s="623"/>
      <c r="L21" s="623"/>
      <c r="M21" s="623"/>
      <c r="N21" s="623"/>
      <c r="O21" s="623"/>
      <c r="P21" s="623"/>
      <c r="Q21" s="624"/>
      <c r="R21" s="625">
        <v>5460</v>
      </c>
      <c r="S21" s="626"/>
      <c r="T21" s="626"/>
      <c r="U21" s="626"/>
      <c r="V21" s="626"/>
      <c r="W21" s="626"/>
      <c r="X21" s="626"/>
      <c r="Y21" s="627"/>
      <c r="Z21" s="628">
        <v>0</v>
      </c>
      <c r="AA21" s="628"/>
      <c r="AB21" s="628"/>
      <c r="AC21" s="628"/>
      <c r="AD21" s="629">
        <v>5460</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2">
      <c r="B22" s="622" t="s">
        <v>261</v>
      </c>
      <c r="C22" s="623"/>
      <c r="D22" s="623"/>
      <c r="E22" s="623"/>
      <c r="F22" s="623"/>
      <c r="G22" s="623"/>
      <c r="H22" s="623"/>
      <c r="I22" s="623"/>
      <c r="J22" s="623"/>
      <c r="K22" s="623"/>
      <c r="L22" s="623"/>
      <c r="M22" s="623"/>
      <c r="N22" s="623"/>
      <c r="O22" s="623"/>
      <c r="P22" s="623"/>
      <c r="Q22" s="624"/>
      <c r="R22" s="625">
        <v>168597</v>
      </c>
      <c r="S22" s="626"/>
      <c r="T22" s="626"/>
      <c r="U22" s="626"/>
      <c r="V22" s="626"/>
      <c r="W22" s="626"/>
      <c r="X22" s="626"/>
      <c r="Y22" s="627"/>
      <c r="Z22" s="628">
        <v>1.4</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264</v>
      </c>
      <c r="C23" s="623"/>
      <c r="D23" s="623"/>
      <c r="E23" s="623"/>
      <c r="F23" s="623"/>
      <c r="G23" s="623"/>
      <c r="H23" s="623"/>
      <c r="I23" s="623"/>
      <c r="J23" s="623"/>
      <c r="K23" s="623"/>
      <c r="L23" s="623"/>
      <c r="M23" s="623"/>
      <c r="N23" s="623"/>
      <c r="O23" s="623"/>
      <c r="P23" s="623"/>
      <c r="Q23" s="624"/>
      <c r="R23" s="625">
        <v>99868</v>
      </c>
      <c r="S23" s="626"/>
      <c r="T23" s="626"/>
      <c r="U23" s="626"/>
      <c r="V23" s="626"/>
      <c r="W23" s="626"/>
      <c r="X23" s="626"/>
      <c r="Y23" s="627"/>
      <c r="Z23" s="628">
        <v>0.8</v>
      </c>
      <c r="AA23" s="628"/>
      <c r="AB23" s="628"/>
      <c r="AC23" s="628"/>
      <c r="AD23" s="629">
        <v>25232</v>
      </c>
      <c r="AE23" s="629"/>
      <c r="AF23" s="629"/>
      <c r="AG23" s="629"/>
      <c r="AH23" s="629"/>
      <c r="AI23" s="629"/>
      <c r="AJ23" s="629"/>
      <c r="AK23" s="629"/>
      <c r="AL23" s="630">
        <v>0.4</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160745</v>
      </c>
      <c r="BH23" s="626"/>
      <c r="BI23" s="626"/>
      <c r="BJ23" s="626"/>
      <c r="BK23" s="626"/>
      <c r="BL23" s="626"/>
      <c r="BM23" s="626"/>
      <c r="BN23" s="627"/>
      <c r="BO23" s="628">
        <v>4.4000000000000004</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2">
      <c r="B24" s="622" t="s">
        <v>271</v>
      </c>
      <c r="C24" s="623"/>
      <c r="D24" s="623"/>
      <c r="E24" s="623"/>
      <c r="F24" s="623"/>
      <c r="G24" s="623"/>
      <c r="H24" s="623"/>
      <c r="I24" s="623"/>
      <c r="J24" s="623"/>
      <c r="K24" s="623"/>
      <c r="L24" s="623"/>
      <c r="M24" s="623"/>
      <c r="N24" s="623"/>
      <c r="O24" s="623"/>
      <c r="P24" s="623"/>
      <c r="Q24" s="624"/>
      <c r="R24" s="625">
        <v>120945</v>
      </c>
      <c r="S24" s="626"/>
      <c r="T24" s="626"/>
      <c r="U24" s="626"/>
      <c r="V24" s="626"/>
      <c r="W24" s="626"/>
      <c r="X24" s="626"/>
      <c r="Y24" s="627"/>
      <c r="Z24" s="628">
        <v>1</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5103734</v>
      </c>
      <c r="CS24" s="615"/>
      <c r="CT24" s="615"/>
      <c r="CU24" s="615"/>
      <c r="CV24" s="615"/>
      <c r="CW24" s="615"/>
      <c r="CX24" s="615"/>
      <c r="CY24" s="616"/>
      <c r="CZ24" s="652">
        <v>43.1</v>
      </c>
      <c r="DA24" s="653"/>
      <c r="DB24" s="653"/>
      <c r="DC24" s="654"/>
      <c r="DD24" s="651">
        <v>3473955</v>
      </c>
      <c r="DE24" s="615"/>
      <c r="DF24" s="615"/>
      <c r="DG24" s="615"/>
      <c r="DH24" s="615"/>
      <c r="DI24" s="615"/>
      <c r="DJ24" s="615"/>
      <c r="DK24" s="616"/>
      <c r="DL24" s="651">
        <v>3443155</v>
      </c>
      <c r="DM24" s="615"/>
      <c r="DN24" s="615"/>
      <c r="DO24" s="615"/>
      <c r="DP24" s="615"/>
      <c r="DQ24" s="615"/>
      <c r="DR24" s="615"/>
      <c r="DS24" s="615"/>
      <c r="DT24" s="615"/>
      <c r="DU24" s="615"/>
      <c r="DV24" s="616"/>
      <c r="DW24" s="619">
        <v>49.1</v>
      </c>
      <c r="DX24" s="620"/>
      <c r="DY24" s="620"/>
      <c r="DZ24" s="620"/>
      <c r="EA24" s="620"/>
      <c r="EB24" s="620"/>
      <c r="EC24" s="621"/>
    </row>
    <row r="25" spans="2:133" ht="11.25" customHeight="1" x14ac:dyDescent="0.2">
      <c r="B25" s="622" t="s">
        <v>274</v>
      </c>
      <c r="C25" s="623"/>
      <c r="D25" s="623"/>
      <c r="E25" s="623"/>
      <c r="F25" s="623"/>
      <c r="G25" s="623"/>
      <c r="H25" s="623"/>
      <c r="I25" s="623"/>
      <c r="J25" s="623"/>
      <c r="K25" s="623"/>
      <c r="L25" s="623"/>
      <c r="M25" s="623"/>
      <c r="N25" s="623"/>
      <c r="O25" s="623"/>
      <c r="P25" s="623"/>
      <c r="Q25" s="624"/>
      <c r="R25" s="625">
        <v>1273611</v>
      </c>
      <c r="S25" s="626"/>
      <c r="T25" s="626"/>
      <c r="U25" s="626"/>
      <c r="V25" s="626"/>
      <c r="W25" s="626"/>
      <c r="X25" s="626"/>
      <c r="Y25" s="627"/>
      <c r="Z25" s="628">
        <v>10.3</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1875818</v>
      </c>
      <c r="CS25" s="657"/>
      <c r="CT25" s="657"/>
      <c r="CU25" s="657"/>
      <c r="CV25" s="657"/>
      <c r="CW25" s="657"/>
      <c r="CX25" s="657"/>
      <c r="CY25" s="658"/>
      <c r="CZ25" s="659">
        <v>15.8</v>
      </c>
      <c r="DA25" s="660"/>
      <c r="DB25" s="660"/>
      <c r="DC25" s="661"/>
      <c r="DD25" s="634">
        <v>1784995</v>
      </c>
      <c r="DE25" s="657"/>
      <c r="DF25" s="657"/>
      <c r="DG25" s="657"/>
      <c r="DH25" s="657"/>
      <c r="DI25" s="657"/>
      <c r="DJ25" s="657"/>
      <c r="DK25" s="658"/>
      <c r="DL25" s="634">
        <v>1754195</v>
      </c>
      <c r="DM25" s="657"/>
      <c r="DN25" s="657"/>
      <c r="DO25" s="657"/>
      <c r="DP25" s="657"/>
      <c r="DQ25" s="657"/>
      <c r="DR25" s="657"/>
      <c r="DS25" s="657"/>
      <c r="DT25" s="657"/>
      <c r="DU25" s="657"/>
      <c r="DV25" s="658"/>
      <c r="DW25" s="630">
        <v>25</v>
      </c>
      <c r="DX25" s="655"/>
      <c r="DY25" s="655"/>
      <c r="DZ25" s="655"/>
      <c r="EA25" s="655"/>
      <c r="EB25" s="655"/>
      <c r="EC25" s="656"/>
    </row>
    <row r="26" spans="2:133" ht="11.25" customHeight="1" x14ac:dyDescent="0.2">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1226453</v>
      </c>
      <c r="CS26" s="626"/>
      <c r="CT26" s="626"/>
      <c r="CU26" s="626"/>
      <c r="CV26" s="626"/>
      <c r="CW26" s="626"/>
      <c r="CX26" s="626"/>
      <c r="CY26" s="627"/>
      <c r="CZ26" s="659">
        <v>10.4</v>
      </c>
      <c r="DA26" s="660"/>
      <c r="DB26" s="660"/>
      <c r="DC26" s="661"/>
      <c r="DD26" s="634">
        <v>1142371</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2">
      <c r="B27" s="622" t="s">
        <v>280</v>
      </c>
      <c r="C27" s="623"/>
      <c r="D27" s="623"/>
      <c r="E27" s="623"/>
      <c r="F27" s="623"/>
      <c r="G27" s="623"/>
      <c r="H27" s="623"/>
      <c r="I27" s="623"/>
      <c r="J27" s="623"/>
      <c r="K27" s="623"/>
      <c r="L27" s="623"/>
      <c r="M27" s="623"/>
      <c r="N27" s="623"/>
      <c r="O27" s="623"/>
      <c r="P27" s="623"/>
      <c r="Q27" s="624"/>
      <c r="R27" s="625">
        <v>832617</v>
      </c>
      <c r="S27" s="626"/>
      <c r="T27" s="626"/>
      <c r="U27" s="626"/>
      <c r="V27" s="626"/>
      <c r="W27" s="626"/>
      <c r="X27" s="626"/>
      <c r="Y27" s="627"/>
      <c r="Z27" s="628">
        <v>6.7</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3646688</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2007556</v>
      </c>
      <c r="CS27" s="657"/>
      <c r="CT27" s="657"/>
      <c r="CU27" s="657"/>
      <c r="CV27" s="657"/>
      <c r="CW27" s="657"/>
      <c r="CX27" s="657"/>
      <c r="CY27" s="658"/>
      <c r="CZ27" s="659">
        <v>17</v>
      </c>
      <c r="DA27" s="660"/>
      <c r="DB27" s="660"/>
      <c r="DC27" s="661"/>
      <c r="DD27" s="634">
        <v>489068</v>
      </c>
      <c r="DE27" s="657"/>
      <c r="DF27" s="657"/>
      <c r="DG27" s="657"/>
      <c r="DH27" s="657"/>
      <c r="DI27" s="657"/>
      <c r="DJ27" s="657"/>
      <c r="DK27" s="658"/>
      <c r="DL27" s="634">
        <v>489068</v>
      </c>
      <c r="DM27" s="657"/>
      <c r="DN27" s="657"/>
      <c r="DO27" s="657"/>
      <c r="DP27" s="657"/>
      <c r="DQ27" s="657"/>
      <c r="DR27" s="657"/>
      <c r="DS27" s="657"/>
      <c r="DT27" s="657"/>
      <c r="DU27" s="657"/>
      <c r="DV27" s="658"/>
      <c r="DW27" s="630">
        <v>7</v>
      </c>
      <c r="DX27" s="655"/>
      <c r="DY27" s="655"/>
      <c r="DZ27" s="655"/>
      <c r="EA27" s="655"/>
      <c r="EB27" s="655"/>
      <c r="EC27" s="656"/>
    </row>
    <row r="28" spans="2:133" ht="11.25" customHeight="1" x14ac:dyDescent="0.2">
      <c r="B28" s="622" t="s">
        <v>283</v>
      </c>
      <c r="C28" s="623"/>
      <c r="D28" s="623"/>
      <c r="E28" s="623"/>
      <c r="F28" s="623"/>
      <c r="G28" s="623"/>
      <c r="H28" s="623"/>
      <c r="I28" s="623"/>
      <c r="J28" s="623"/>
      <c r="K28" s="623"/>
      <c r="L28" s="623"/>
      <c r="M28" s="623"/>
      <c r="N28" s="623"/>
      <c r="O28" s="623"/>
      <c r="P28" s="623"/>
      <c r="Q28" s="624"/>
      <c r="R28" s="625">
        <v>9258</v>
      </c>
      <c r="S28" s="626"/>
      <c r="T28" s="626"/>
      <c r="U28" s="626"/>
      <c r="V28" s="626"/>
      <c r="W28" s="626"/>
      <c r="X28" s="626"/>
      <c r="Y28" s="627"/>
      <c r="Z28" s="628">
        <v>0.1</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1220360</v>
      </c>
      <c r="CS28" s="626"/>
      <c r="CT28" s="626"/>
      <c r="CU28" s="626"/>
      <c r="CV28" s="626"/>
      <c r="CW28" s="626"/>
      <c r="CX28" s="626"/>
      <c r="CY28" s="627"/>
      <c r="CZ28" s="659">
        <v>10.3</v>
      </c>
      <c r="DA28" s="660"/>
      <c r="DB28" s="660"/>
      <c r="DC28" s="661"/>
      <c r="DD28" s="634">
        <v>1199892</v>
      </c>
      <c r="DE28" s="626"/>
      <c r="DF28" s="626"/>
      <c r="DG28" s="626"/>
      <c r="DH28" s="626"/>
      <c r="DI28" s="626"/>
      <c r="DJ28" s="626"/>
      <c r="DK28" s="627"/>
      <c r="DL28" s="634">
        <v>1199892</v>
      </c>
      <c r="DM28" s="626"/>
      <c r="DN28" s="626"/>
      <c r="DO28" s="626"/>
      <c r="DP28" s="626"/>
      <c r="DQ28" s="626"/>
      <c r="DR28" s="626"/>
      <c r="DS28" s="626"/>
      <c r="DT28" s="626"/>
      <c r="DU28" s="626"/>
      <c r="DV28" s="627"/>
      <c r="DW28" s="630">
        <v>17.100000000000001</v>
      </c>
      <c r="DX28" s="655"/>
      <c r="DY28" s="655"/>
      <c r="DZ28" s="655"/>
      <c r="EA28" s="655"/>
      <c r="EB28" s="655"/>
      <c r="EC28" s="656"/>
    </row>
    <row r="29" spans="2:133" ht="11.25" customHeight="1" x14ac:dyDescent="0.2">
      <c r="B29" s="622" t="s">
        <v>285</v>
      </c>
      <c r="C29" s="623"/>
      <c r="D29" s="623"/>
      <c r="E29" s="623"/>
      <c r="F29" s="623"/>
      <c r="G29" s="623"/>
      <c r="H29" s="623"/>
      <c r="I29" s="623"/>
      <c r="J29" s="623"/>
      <c r="K29" s="623"/>
      <c r="L29" s="623"/>
      <c r="M29" s="623"/>
      <c r="N29" s="623"/>
      <c r="O29" s="623"/>
      <c r="P29" s="623"/>
      <c r="Q29" s="624"/>
      <c r="R29" s="625">
        <v>5487</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1220204</v>
      </c>
      <c r="CS29" s="657"/>
      <c r="CT29" s="657"/>
      <c r="CU29" s="657"/>
      <c r="CV29" s="657"/>
      <c r="CW29" s="657"/>
      <c r="CX29" s="657"/>
      <c r="CY29" s="658"/>
      <c r="CZ29" s="659">
        <v>10.3</v>
      </c>
      <c r="DA29" s="660"/>
      <c r="DB29" s="660"/>
      <c r="DC29" s="661"/>
      <c r="DD29" s="634">
        <v>1199736</v>
      </c>
      <c r="DE29" s="657"/>
      <c r="DF29" s="657"/>
      <c r="DG29" s="657"/>
      <c r="DH29" s="657"/>
      <c r="DI29" s="657"/>
      <c r="DJ29" s="657"/>
      <c r="DK29" s="658"/>
      <c r="DL29" s="634">
        <v>1199736</v>
      </c>
      <c r="DM29" s="657"/>
      <c r="DN29" s="657"/>
      <c r="DO29" s="657"/>
      <c r="DP29" s="657"/>
      <c r="DQ29" s="657"/>
      <c r="DR29" s="657"/>
      <c r="DS29" s="657"/>
      <c r="DT29" s="657"/>
      <c r="DU29" s="657"/>
      <c r="DV29" s="658"/>
      <c r="DW29" s="630">
        <v>17.100000000000001</v>
      </c>
      <c r="DX29" s="655"/>
      <c r="DY29" s="655"/>
      <c r="DZ29" s="655"/>
      <c r="EA29" s="655"/>
      <c r="EB29" s="655"/>
      <c r="EC29" s="656"/>
    </row>
    <row r="30" spans="2:133" ht="11.25" customHeight="1" x14ac:dyDescent="0.2">
      <c r="B30" s="622" t="s">
        <v>289</v>
      </c>
      <c r="C30" s="623"/>
      <c r="D30" s="623"/>
      <c r="E30" s="623"/>
      <c r="F30" s="623"/>
      <c r="G30" s="623"/>
      <c r="H30" s="623"/>
      <c r="I30" s="623"/>
      <c r="J30" s="623"/>
      <c r="K30" s="623"/>
      <c r="L30" s="623"/>
      <c r="M30" s="623"/>
      <c r="N30" s="623"/>
      <c r="O30" s="623"/>
      <c r="P30" s="623"/>
      <c r="Q30" s="624"/>
      <c r="R30" s="625">
        <v>132917</v>
      </c>
      <c r="S30" s="626"/>
      <c r="T30" s="626"/>
      <c r="U30" s="626"/>
      <c r="V30" s="626"/>
      <c r="W30" s="626"/>
      <c r="X30" s="626"/>
      <c r="Y30" s="627"/>
      <c r="Z30" s="628">
        <v>1.1000000000000001</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98.9</v>
      </c>
      <c r="BH30" s="684"/>
      <c r="BI30" s="684"/>
      <c r="BJ30" s="684"/>
      <c r="BK30" s="684"/>
      <c r="BL30" s="684"/>
      <c r="BM30" s="620">
        <v>95.7</v>
      </c>
      <c r="BN30" s="684"/>
      <c r="BO30" s="684"/>
      <c r="BP30" s="684"/>
      <c r="BQ30" s="685"/>
      <c r="BR30" s="683">
        <v>99.1</v>
      </c>
      <c r="BS30" s="684"/>
      <c r="BT30" s="684"/>
      <c r="BU30" s="684"/>
      <c r="BV30" s="684"/>
      <c r="BW30" s="684"/>
      <c r="BX30" s="620">
        <v>95.8</v>
      </c>
      <c r="BY30" s="684"/>
      <c r="BZ30" s="684"/>
      <c r="CA30" s="684"/>
      <c r="CB30" s="685"/>
      <c r="CD30" s="688"/>
      <c r="CE30" s="689"/>
      <c r="CF30" s="639" t="s">
        <v>292</v>
      </c>
      <c r="CG30" s="640"/>
      <c r="CH30" s="640"/>
      <c r="CI30" s="640"/>
      <c r="CJ30" s="640"/>
      <c r="CK30" s="640"/>
      <c r="CL30" s="640"/>
      <c r="CM30" s="640"/>
      <c r="CN30" s="640"/>
      <c r="CO30" s="640"/>
      <c r="CP30" s="640"/>
      <c r="CQ30" s="641"/>
      <c r="CR30" s="625">
        <v>1133992</v>
      </c>
      <c r="CS30" s="626"/>
      <c r="CT30" s="626"/>
      <c r="CU30" s="626"/>
      <c r="CV30" s="626"/>
      <c r="CW30" s="626"/>
      <c r="CX30" s="626"/>
      <c r="CY30" s="627"/>
      <c r="CZ30" s="659">
        <v>9.6</v>
      </c>
      <c r="DA30" s="660"/>
      <c r="DB30" s="660"/>
      <c r="DC30" s="661"/>
      <c r="DD30" s="634">
        <v>1113832</v>
      </c>
      <c r="DE30" s="626"/>
      <c r="DF30" s="626"/>
      <c r="DG30" s="626"/>
      <c r="DH30" s="626"/>
      <c r="DI30" s="626"/>
      <c r="DJ30" s="626"/>
      <c r="DK30" s="627"/>
      <c r="DL30" s="634">
        <v>1113832</v>
      </c>
      <c r="DM30" s="626"/>
      <c r="DN30" s="626"/>
      <c r="DO30" s="626"/>
      <c r="DP30" s="626"/>
      <c r="DQ30" s="626"/>
      <c r="DR30" s="626"/>
      <c r="DS30" s="626"/>
      <c r="DT30" s="626"/>
      <c r="DU30" s="626"/>
      <c r="DV30" s="627"/>
      <c r="DW30" s="630">
        <v>15.9</v>
      </c>
      <c r="DX30" s="655"/>
      <c r="DY30" s="655"/>
      <c r="DZ30" s="655"/>
      <c r="EA30" s="655"/>
      <c r="EB30" s="655"/>
      <c r="EC30" s="656"/>
    </row>
    <row r="31" spans="2:133" ht="11.25" customHeight="1" x14ac:dyDescent="0.2">
      <c r="B31" s="622" t="s">
        <v>293</v>
      </c>
      <c r="C31" s="623"/>
      <c r="D31" s="623"/>
      <c r="E31" s="623"/>
      <c r="F31" s="623"/>
      <c r="G31" s="623"/>
      <c r="H31" s="623"/>
      <c r="I31" s="623"/>
      <c r="J31" s="623"/>
      <c r="K31" s="623"/>
      <c r="L31" s="623"/>
      <c r="M31" s="623"/>
      <c r="N31" s="623"/>
      <c r="O31" s="623"/>
      <c r="P31" s="623"/>
      <c r="Q31" s="624"/>
      <c r="R31" s="625">
        <v>872917</v>
      </c>
      <c r="S31" s="626"/>
      <c r="T31" s="626"/>
      <c r="U31" s="626"/>
      <c r="V31" s="626"/>
      <c r="W31" s="626"/>
      <c r="X31" s="626"/>
      <c r="Y31" s="627"/>
      <c r="Z31" s="628">
        <v>7.1</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57"/>
      <c r="BI31" s="657"/>
      <c r="BJ31" s="657"/>
      <c r="BK31" s="657"/>
      <c r="BL31" s="657"/>
      <c r="BM31" s="631">
        <v>96.2</v>
      </c>
      <c r="BN31" s="681"/>
      <c r="BO31" s="681"/>
      <c r="BP31" s="681"/>
      <c r="BQ31" s="682"/>
      <c r="BR31" s="680">
        <v>99.1</v>
      </c>
      <c r="BS31" s="657"/>
      <c r="BT31" s="657"/>
      <c r="BU31" s="657"/>
      <c r="BV31" s="657"/>
      <c r="BW31" s="657"/>
      <c r="BX31" s="631">
        <v>96.4</v>
      </c>
      <c r="BY31" s="681"/>
      <c r="BZ31" s="681"/>
      <c r="CA31" s="681"/>
      <c r="CB31" s="682"/>
      <c r="CD31" s="688"/>
      <c r="CE31" s="689"/>
      <c r="CF31" s="639" t="s">
        <v>296</v>
      </c>
      <c r="CG31" s="640"/>
      <c r="CH31" s="640"/>
      <c r="CI31" s="640"/>
      <c r="CJ31" s="640"/>
      <c r="CK31" s="640"/>
      <c r="CL31" s="640"/>
      <c r="CM31" s="640"/>
      <c r="CN31" s="640"/>
      <c r="CO31" s="640"/>
      <c r="CP31" s="640"/>
      <c r="CQ31" s="641"/>
      <c r="CR31" s="625">
        <v>86212</v>
      </c>
      <c r="CS31" s="657"/>
      <c r="CT31" s="657"/>
      <c r="CU31" s="657"/>
      <c r="CV31" s="657"/>
      <c r="CW31" s="657"/>
      <c r="CX31" s="657"/>
      <c r="CY31" s="658"/>
      <c r="CZ31" s="659">
        <v>0.7</v>
      </c>
      <c r="DA31" s="660"/>
      <c r="DB31" s="660"/>
      <c r="DC31" s="661"/>
      <c r="DD31" s="634">
        <v>85904</v>
      </c>
      <c r="DE31" s="657"/>
      <c r="DF31" s="657"/>
      <c r="DG31" s="657"/>
      <c r="DH31" s="657"/>
      <c r="DI31" s="657"/>
      <c r="DJ31" s="657"/>
      <c r="DK31" s="658"/>
      <c r="DL31" s="634">
        <v>85904</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2">
      <c r="B32" s="622" t="s">
        <v>297</v>
      </c>
      <c r="C32" s="623"/>
      <c r="D32" s="623"/>
      <c r="E32" s="623"/>
      <c r="F32" s="623"/>
      <c r="G32" s="623"/>
      <c r="H32" s="623"/>
      <c r="I32" s="623"/>
      <c r="J32" s="623"/>
      <c r="K32" s="623"/>
      <c r="L32" s="623"/>
      <c r="M32" s="623"/>
      <c r="N32" s="623"/>
      <c r="O32" s="623"/>
      <c r="P32" s="623"/>
      <c r="Q32" s="624"/>
      <c r="R32" s="625">
        <v>39218</v>
      </c>
      <c r="S32" s="626"/>
      <c r="T32" s="626"/>
      <c r="U32" s="626"/>
      <c r="V32" s="626"/>
      <c r="W32" s="626"/>
      <c r="X32" s="626"/>
      <c r="Y32" s="627"/>
      <c r="Z32" s="628">
        <v>0.3</v>
      </c>
      <c r="AA32" s="628"/>
      <c r="AB32" s="628"/>
      <c r="AC32" s="628"/>
      <c r="AD32" s="629">
        <v>48</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98.9</v>
      </c>
      <c r="BH32" s="693"/>
      <c r="BI32" s="693"/>
      <c r="BJ32" s="693"/>
      <c r="BK32" s="693"/>
      <c r="BL32" s="693"/>
      <c r="BM32" s="694">
        <v>94.9</v>
      </c>
      <c r="BN32" s="693"/>
      <c r="BO32" s="693"/>
      <c r="BP32" s="693"/>
      <c r="BQ32" s="695"/>
      <c r="BR32" s="692">
        <v>99</v>
      </c>
      <c r="BS32" s="693"/>
      <c r="BT32" s="693"/>
      <c r="BU32" s="693"/>
      <c r="BV32" s="693"/>
      <c r="BW32" s="693"/>
      <c r="BX32" s="694">
        <v>94.7</v>
      </c>
      <c r="BY32" s="693"/>
      <c r="BZ32" s="693"/>
      <c r="CA32" s="693"/>
      <c r="CB32" s="695"/>
      <c r="CD32" s="690"/>
      <c r="CE32" s="691"/>
      <c r="CF32" s="639" t="s">
        <v>299</v>
      </c>
      <c r="CG32" s="640"/>
      <c r="CH32" s="640"/>
      <c r="CI32" s="640"/>
      <c r="CJ32" s="640"/>
      <c r="CK32" s="640"/>
      <c r="CL32" s="640"/>
      <c r="CM32" s="640"/>
      <c r="CN32" s="640"/>
      <c r="CO32" s="640"/>
      <c r="CP32" s="640"/>
      <c r="CQ32" s="641"/>
      <c r="CR32" s="625">
        <v>156</v>
      </c>
      <c r="CS32" s="626"/>
      <c r="CT32" s="626"/>
      <c r="CU32" s="626"/>
      <c r="CV32" s="626"/>
      <c r="CW32" s="626"/>
      <c r="CX32" s="626"/>
      <c r="CY32" s="627"/>
      <c r="CZ32" s="659">
        <v>0</v>
      </c>
      <c r="DA32" s="660"/>
      <c r="DB32" s="660"/>
      <c r="DC32" s="661"/>
      <c r="DD32" s="634">
        <v>156</v>
      </c>
      <c r="DE32" s="626"/>
      <c r="DF32" s="626"/>
      <c r="DG32" s="626"/>
      <c r="DH32" s="626"/>
      <c r="DI32" s="626"/>
      <c r="DJ32" s="626"/>
      <c r="DK32" s="627"/>
      <c r="DL32" s="634">
        <v>156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2">
      <c r="B33" s="622" t="s">
        <v>300</v>
      </c>
      <c r="C33" s="623"/>
      <c r="D33" s="623"/>
      <c r="E33" s="623"/>
      <c r="F33" s="623"/>
      <c r="G33" s="623"/>
      <c r="H33" s="623"/>
      <c r="I33" s="623"/>
      <c r="J33" s="623"/>
      <c r="K33" s="623"/>
      <c r="L33" s="623"/>
      <c r="M33" s="623"/>
      <c r="N33" s="623"/>
      <c r="O33" s="623"/>
      <c r="P33" s="623"/>
      <c r="Q33" s="624"/>
      <c r="R33" s="625">
        <v>1653232</v>
      </c>
      <c r="S33" s="626"/>
      <c r="T33" s="626"/>
      <c r="U33" s="626"/>
      <c r="V33" s="626"/>
      <c r="W33" s="626"/>
      <c r="X33" s="626"/>
      <c r="Y33" s="627"/>
      <c r="Z33" s="628">
        <v>13.4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5649904</v>
      </c>
      <c r="CS33" s="657"/>
      <c r="CT33" s="657"/>
      <c r="CU33" s="657"/>
      <c r="CV33" s="657"/>
      <c r="CW33" s="657"/>
      <c r="CX33" s="657"/>
      <c r="CY33" s="658"/>
      <c r="CZ33" s="659">
        <v>47.7</v>
      </c>
      <c r="DA33" s="660"/>
      <c r="DB33" s="660"/>
      <c r="DC33" s="661"/>
      <c r="DD33" s="634">
        <v>3999382</v>
      </c>
      <c r="DE33" s="657"/>
      <c r="DF33" s="657"/>
      <c r="DG33" s="657"/>
      <c r="DH33" s="657"/>
      <c r="DI33" s="657"/>
      <c r="DJ33" s="657"/>
      <c r="DK33" s="658"/>
      <c r="DL33" s="634">
        <v>3219350</v>
      </c>
      <c r="DM33" s="657"/>
      <c r="DN33" s="657"/>
      <c r="DO33" s="657"/>
      <c r="DP33" s="657"/>
      <c r="DQ33" s="657"/>
      <c r="DR33" s="657"/>
      <c r="DS33" s="657"/>
      <c r="DT33" s="657"/>
      <c r="DU33" s="657"/>
      <c r="DV33" s="658"/>
      <c r="DW33" s="630">
        <v>45.9</v>
      </c>
      <c r="DX33" s="655"/>
      <c r="DY33" s="655"/>
      <c r="DZ33" s="655"/>
      <c r="EA33" s="655"/>
      <c r="EB33" s="655"/>
      <c r="EC33" s="656"/>
    </row>
    <row r="34" spans="2:133" ht="11.25" customHeight="1" x14ac:dyDescent="0.2">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1786283</v>
      </c>
      <c r="CS34" s="626"/>
      <c r="CT34" s="626"/>
      <c r="CU34" s="626"/>
      <c r="CV34" s="626"/>
      <c r="CW34" s="626"/>
      <c r="CX34" s="626"/>
      <c r="CY34" s="627"/>
      <c r="CZ34" s="659">
        <v>15.1</v>
      </c>
      <c r="DA34" s="660"/>
      <c r="DB34" s="660"/>
      <c r="DC34" s="661"/>
      <c r="DD34" s="634">
        <v>1446568</v>
      </c>
      <c r="DE34" s="626"/>
      <c r="DF34" s="626"/>
      <c r="DG34" s="626"/>
      <c r="DH34" s="626"/>
      <c r="DI34" s="626"/>
      <c r="DJ34" s="626"/>
      <c r="DK34" s="627"/>
      <c r="DL34" s="634">
        <v>1151557</v>
      </c>
      <c r="DM34" s="626"/>
      <c r="DN34" s="626"/>
      <c r="DO34" s="626"/>
      <c r="DP34" s="626"/>
      <c r="DQ34" s="626"/>
      <c r="DR34" s="626"/>
      <c r="DS34" s="626"/>
      <c r="DT34" s="626"/>
      <c r="DU34" s="626"/>
      <c r="DV34" s="627"/>
      <c r="DW34" s="630">
        <v>16.399999999999999</v>
      </c>
      <c r="DX34" s="655"/>
      <c r="DY34" s="655"/>
      <c r="DZ34" s="655"/>
      <c r="EA34" s="655"/>
      <c r="EB34" s="655"/>
      <c r="EC34" s="656"/>
    </row>
    <row r="35" spans="2:133" ht="11.25" customHeight="1" x14ac:dyDescent="0.2">
      <c r="B35" s="622" t="s">
        <v>306</v>
      </c>
      <c r="C35" s="623"/>
      <c r="D35" s="623"/>
      <c r="E35" s="623"/>
      <c r="F35" s="623"/>
      <c r="G35" s="623"/>
      <c r="H35" s="623"/>
      <c r="I35" s="623"/>
      <c r="J35" s="623"/>
      <c r="K35" s="623"/>
      <c r="L35" s="623"/>
      <c r="M35" s="623"/>
      <c r="N35" s="623"/>
      <c r="O35" s="623"/>
      <c r="P35" s="623"/>
      <c r="Q35" s="624"/>
      <c r="R35" s="625">
        <v>408432</v>
      </c>
      <c r="S35" s="626"/>
      <c r="T35" s="626"/>
      <c r="U35" s="626"/>
      <c r="V35" s="626"/>
      <c r="W35" s="626"/>
      <c r="X35" s="626"/>
      <c r="Y35" s="627"/>
      <c r="Z35" s="628">
        <v>3.3</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1826100</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568054</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74554</v>
      </c>
      <c r="CS35" s="657"/>
      <c r="CT35" s="657"/>
      <c r="CU35" s="657"/>
      <c r="CV35" s="657"/>
      <c r="CW35" s="657"/>
      <c r="CX35" s="657"/>
      <c r="CY35" s="658"/>
      <c r="CZ35" s="659">
        <v>0.6</v>
      </c>
      <c r="DA35" s="660"/>
      <c r="DB35" s="660"/>
      <c r="DC35" s="661"/>
      <c r="DD35" s="634">
        <v>59610</v>
      </c>
      <c r="DE35" s="657"/>
      <c r="DF35" s="657"/>
      <c r="DG35" s="657"/>
      <c r="DH35" s="657"/>
      <c r="DI35" s="657"/>
      <c r="DJ35" s="657"/>
      <c r="DK35" s="658"/>
      <c r="DL35" s="634">
        <v>49648</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2">
      <c r="B36" s="668" t="s">
        <v>310</v>
      </c>
      <c r="C36" s="669"/>
      <c r="D36" s="669"/>
      <c r="E36" s="669"/>
      <c r="F36" s="669"/>
      <c r="G36" s="669"/>
      <c r="H36" s="669"/>
      <c r="I36" s="669"/>
      <c r="J36" s="669"/>
      <c r="K36" s="669"/>
      <c r="L36" s="669"/>
      <c r="M36" s="669"/>
      <c r="N36" s="669"/>
      <c r="O36" s="669"/>
      <c r="P36" s="669"/>
      <c r="Q36" s="670"/>
      <c r="R36" s="697">
        <v>12349664</v>
      </c>
      <c r="S36" s="698"/>
      <c r="T36" s="698"/>
      <c r="U36" s="698"/>
      <c r="V36" s="698"/>
      <c r="W36" s="698"/>
      <c r="X36" s="698"/>
      <c r="Y36" s="699"/>
      <c r="Z36" s="700">
        <v>100</v>
      </c>
      <c r="AA36" s="700"/>
      <c r="AB36" s="700"/>
      <c r="AC36" s="700"/>
      <c r="AD36" s="701">
        <v>6605072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563556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502325</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2078887</v>
      </c>
      <c r="CS36" s="626"/>
      <c r="CT36" s="626"/>
      <c r="CU36" s="626"/>
      <c r="CV36" s="626"/>
      <c r="CW36" s="626"/>
      <c r="CX36" s="626"/>
      <c r="CY36" s="627"/>
      <c r="CZ36" s="659">
        <v>17.600000000000001</v>
      </c>
      <c r="DA36" s="660"/>
      <c r="DB36" s="660"/>
      <c r="DC36" s="661"/>
      <c r="DD36" s="634">
        <v>1003074</v>
      </c>
      <c r="DE36" s="626"/>
      <c r="DF36" s="626"/>
      <c r="DG36" s="626"/>
      <c r="DH36" s="626"/>
      <c r="DI36" s="626"/>
      <c r="DJ36" s="626"/>
      <c r="DK36" s="627"/>
      <c r="DL36" s="634">
        <v>924035</v>
      </c>
      <c r="DM36" s="626"/>
      <c r="DN36" s="626"/>
      <c r="DO36" s="626"/>
      <c r="DP36" s="626"/>
      <c r="DQ36" s="626"/>
      <c r="DR36" s="626"/>
      <c r="DS36" s="626"/>
      <c r="DT36" s="626"/>
      <c r="DU36" s="626"/>
      <c r="DV36" s="627"/>
      <c r="DW36" s="630">
        <v>13.2</v>
      </c>
      <c r="DX36" s="655"/>
      <c r="DY36" s="655"/>
      <c r="DZ36" s="655"/>
      <c r="EA36" s="655"/>
      <c r="EB36" s="655"/>
      <c r="EC36" s="656"/>
    </row>
    <row r="37" spans="2:133" ht="11.25" customHeight="1" x14ac:dyDescent="0.2">
      <c r="AQ37" s="704" t="s">
        <v>314</v>
      </c>
      <c r="AR37" s="705"/>
      <c r="AS37" s="705"/>
      <c r="AT37" s="705"/>
      <c r="AU37" s="705"/>
      <c r="AV37" s="705"/>
      <c r="AW37" s="705"/>
      <c r="AX37" s="705"/>
      <c r="AY37" s="706"/>
      <c r="AZ37" s="625">
        <v>184822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4508</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1514102</v>
      </c>
      <c r="CS37" s="657"/>
      <c r="CT37" s="657"/>
      <c r="CU37" s="657"/>
      <c r="CV37" s="657"/>
      <c r="CW37" s="657"/>
      <c r="CX37" s="657"/>
      <c r="CY37" s="658"/>
      <c r="CZ37" s="659">
        <v>12.8</v>
      </c>
      <c r="DA37" s="660"/>
      <c r="DB37" s="660"/>
      <c r="DC37" s="661"/>
      <c r="DD37" s="634">
        <v>499061</v>
      </c>
      <c r="DE37" s="657"/>
      <c r="DF37" s="657"/>
      <c r="DG37" s="657"/>
      <c r="DH37" s="657"/>
      <c r="DI37" s="657"/>
      <c r="DJ37" s="657"/>
      <c r="DK37" s="658"/>
      <c r="DL37" s="634">
        <v>476530</v>
      </c>
      <c r="DM37" s="657"/>
      <c r="DN37" s="657"/>
      <c r="DO37" s="657"/>
      <c r="DP37" s="657"/>
      <c r="DQ37" s="657"/>
      <c r="DR37" s="657"/>
      <c r="DS37" s="657"/>
      <c r="DT37" s="657"/>
      <c r="DU37" s="657"/>
      <c r="DV37" s="658"/>
      <c r="DW37" s="630">
        <v>6.8</v>
      </c>
      <c r="DX37" s="655"/>
      <c r="DY37" s="655"/>
      <c r="DZ37" s="655"/>
      <c r="EA37" s="655"/>
      <c r="EB37" s="655"/>
      <c r="EC37" s="656"/>
    </row>
    <row r="38" spans="2:133" ht="11.25" customHeight="1" x14ac:dyDescent="0.2">
      <c r="AQ38" s="704" t="s">
        <v>317</v>
      </c>
      <c r="AR38" s="705"/>
      <c r="AS38" s="705"/>
      <c r="AT38" s="705"/>
      <c r="AU38" s="705"/>
      <c r="AV38" s="705"/>
      <c r="AW38" s="705"/>
      <c r="AX38" s="705"/>
      <c r="AY38" s="706"/>
      <c r="AZ38" s="625">
        <v>4638</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7913</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1636640</v>
      </c>
      <c r="CS38" s="626"/>
      <c r="CT38" s="626"/>
      <c r="CU38" s="626"/>
      <c r="CV38" s="626"/>
      <c r="CW38" s="626"/>
      <c r="CX38" s="626"/>
      <c r="CY38" s="627"/>
      <c r="CZ38" s="659">
        <v>13.8</v>
      </c>
      <c r="DA38" s="660"/>
      <c r="DB38" s="660"/>
      <c r="DC38" s="661"/>
      <c r="DD38" s="634">
        <v>1425846</v>
      </c>
      <c r="DE38" s="626"/>
      <c r="DF38" s="626"/>
      <c r="DG38" s="626"/>
      <c r="DH38" s="626"/>
      <c r="DI38" s="626"/>
      <c r="DJ38" s="626"/>
      <c r="DK38" s="627"/>
      <c r="DL38" s="634">
        <v>1093193</v>
      </c>
      <c r="DM38" s="626"/>
      <c r="DN38" s="626"/>
      <c r="DO38" s="626"/>
      <c r="DP38" s="626"/>
      <c r="DQ38" s="626"/>
      <c r="DR38" s="626"/>
      <c r="DS38" s="626"/>
      <c r="DT38" s="626"/>
      <c r="DU38" s="626"/>
      <c r="DV38" s="627"/>
      <c r="DW38" s="630">
        <v>15.6</v>
      </c>
      <c r="DX38" s="655"/>
      <c r="DY38" s="655"/>
      <c r="DZ38" s="655"/>
      <c r="EA38" s="655"/>
      <c r="EB38" s="655"/>
      <c r="EC38" s="656"/>
    </row>
    <row r="39" spans="2:133" ht="11.25" customHeight="1" x14ac:dyDescent="0.2">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71877</v>
      </c>
      <c r="CS39" s="657"/>
      <c r="CT39" s="657"/>
      <c r="CU39" s="657"/>
      <c r="CV39" s="657"/>
      <c r="CW39" s="657"/>
      <c r="CX39" s="657"/>
      <c r="CY39" s="658"/>
      <c r="CZ39" s="659">
        <v>0.6</v>
      </c>
      <c r="DA39" s="660"/>
      <c r="DB39" s="660"/>
      <c r="DC39" s="661"/>
      <c r="DD39" s="634">
        <v>63367</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300881</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1663</v>
      </c>
      <c r="CS40" s="626"/>
      <c r="CT40" s="626"/>
      <c r="CU40" s="626"/>
      <c r="CV40" s="626"/>
      <c r="CW40" s="626"/>
      <c r="CX40" s="626"/>
      <c r="CY40" s="627"/>
      <c r="CZ40" s="659">
        <v>0</v>
      </c>
      <c r="DA40" s="660"/>
      <c r="DB40" s="660"/>
      <c r="DC40" s="661"/>
      <c r="DD40" s="634">
        <v>917</v>
      </c>
      <c r="DE40" s="626"/>
      <c r="DF40" s="626"/>
      <c r="DG40" s="626"/>
      <c r="DH40" s="626"/>
      <c r="DI40" s="626"/>
      <c r="DJ40" s="626"/>
      <c r="DK40" s="627"/>
      <c r="DL40" s="634">
        <v>917</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772203</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289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2">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1089462</v>
      </c>
      <c r="CS42" s="626"/>
      <c r="CT42" s="626"/>
      <c r="CU42" s="626"/>
      <c r="CV42" s="626"/>
      <c r="CW42" s="626"/>
      <c r="CX42" s="626"/>
      <c r="CY42" s="627"/>
      <c r="CZ42" s="659">
        <v>9.1999999999999993</v>
      </c>
      <c r="DA42" s="708"/>
      <c r="DB42" s="708"/>
      <c r="DC42" s="709"/>
      <c r="DD42" s="634">
        <v>496584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2">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31236</v>
      </c>
      <c r="CS43" s="657"/>
      <c r="CT43" s="657"/>
      <c r="CU43" s="657"/>
      <c r="CV43" s="657"/>
      <c r="CW43" s="657"/>
      <c r="CX43" s="657"/>
      <c r="CY43" s="658"/>
      <c r="CZ43" s="659">
        <v>0.3</v>
      </c>
      <c r="DA43" s="660"/>
      <c r="DB43" s="660"/>
      <c r="DC43" s="661"/>
      <c r="DD43" s="634">
        <v>31236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2">
      <c r="B44" s="194" t="s">
        <v>336</v>
      </c>
      <c r="CD44" s="731" t="s">
        <v>288</v>
      </c>
      <c r="CE44" s="732"/>
      <c r="CF44" s="622" t="s">
        <v>337</v>
      </c>
      <c r="CG44" s="623"/>
      <c r="CH44" s="623"/>
      <c r="CI44" s="623"/>
      <c r="CJ44" s="623"/>
      <c r="CK44" s="623"/>
      <c r="CL44" s="623"/>
      <c r="CM44" s="623"/>
      <c r="CN44" s="623"/>
      <c r="CO44" s="623"/>
      <c r="CP44" s="623"/>
      <c r="CQ44" s="624"/>
      <c r="CR44" s="625">
        <v>1089462</v>
      </c>
      <c r="CS44" s="626"/>
      <c r="CT44" s="626"/>
      <c r="CU44" s="626"/>
      <c r="CV44" s="626"/>
      <c r="CW44" s="626"/>
      <c r="CX44" s="626"/>
      <c r="CY44" s="627"/>
      <c r="CZ44" s="659">
        <v>9.1999999999999993</v>
      </c>
      <c r="DA44" s="708"/>
      <c r="DB44" s="708"/>
      <c r="DC44" s="709"/>
      <c r="DD44" s="634">
        <v>496584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2">
      <c r="CD45" s="733"/>
      <c r="CE45" s="734"/>
      <c r="CF45" s="622" t="s">
        <v>338</v>
      </c>
      <c r="CG45" s="623"/>
      <c r="CH45" s="623"/>
      <c r="CI45" s="623"/>
      <c r="CJ45" s="623"/>
      <c r="CK45" s="623"/>
      <c r="CL45" s="623"/>
      <c r="CM45" s="623"/>
      <c r="CN45" s="623"/>
      <c r="CO45" s="623"/>
      <c r="CP45" s="623"/>
      <c r="CQ45" s="624"/>
      <c r="CR45" s="625">
        <v>317737</v>
      </c>
      <c r="CS45" s="657"/>
      <c r="CT45" s="657"/>
      <c r="CU45" s="657"/>
      <c r="CV45" s="657"/>
      <c r="CW45" s="657"/>
      <c r="CX45" s="657"/>
      <c r="CY45" s="658"/>
      <c r="CZ45" s="659">
        <v>2.7</v>
      </c>
      <c r="DA45" s="660"/>
      <c r="DB45" s="660"/>
      <c r="DC45" s="661"/>
      <c r="DD45" s="634">
        <v>17295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2">
      <c r="CD46" s="733"/>
      <c r="CE46" s="734"/>
      <c r="CF46" s="622" t="s">
        <v>339</v>
      </c>
      <c r="CG46" s="623"/>
      <c r="CH46" s="623"/>
      <c r="CI46" s="623"/>
      <c r="CJ46" s="623"/>
      <c r="CK46" s="623"/>
      <c r="CL46" s="623"/>
      <c r="CM46" s="623"/>
      <c r="CN46" s="623"/>
      <c r="CO46" s="623"/>
      <c r="CP46" s="623"/>
      <c r="CQ46" s="624"/>
      <c r="CR46" s="625">
        <v>766640</v>
      </c>
      <c r="CS46" s="626"/>
      <c r="CT46" s="626"/>
      <c r="CU46" s="626"/>
      <c r="CV46" s="626"/>
      <c r="CW46" s="626"/>
      <c r="CX46" s="626"/>
      <c r="CY46" s="627"/>
      <c r="CZ46" s="659">
        <v>6.5</v>
      </c>
      <c r="DA46" s="708"/>
      <c r="DB46" s="708"/>
      <c r="DC46" s="709"/>
      <c r="DD46" s="634">
        <v>474204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2">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x14ac:dyDescent="0.2">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2">
      <c r="CD49" s="668" t="s">
        <v>342</v>
      </c>
      <c r="CE49" s="669"/>
      <c r="CF49" s="669"/>
      <c r="CG49" s="669"/>
      <c r="CH49" s="669"/>
      <c r="CI49" s="669"/>
      <c r="CJ49" s="669"/>
      <c r="CK49" s="669"/>
      <c r="CL49" s="669"/>
      <c r="CM49" s="669"/>
      <c r="CN49" s="669"/>
      <c r="CO49" s="669"/>
      <c r="CP49" s="669"/>
      <c r="CQ49" s="670"/>
      <c r="CR49" s="697">
        <v>11843100</v>
      </c>
      <c r="CS49" s="693"/>
      <c r="CT49" s="693"/>
      <c r="CU49" s="693"/>
      <c r="CV49" s="693"/>
      <c r="CW49" s="693"/>
      <c r="CX49" s="693"/>
      <c r="CY49" s="720"/>
      <c r="CZ49" s="721">
        <v>100</v>
      </c>
      <c r="DA49" s="722"/>
      <c r="DB49" s="722"/>
      <c r="DC49" s="723"/>
      <c r="DD49" s="724">
        <v>7969921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5">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2">
      <c r="A7" s="211">
        <v>1</v>
      </c>
      <c r="B7" s="751" t="s">
        <v>365</v>
      </c>
      <c r="C7" s="752"/>
      <c r="D7" s="752"/>
      <c r="E7" s="752"/>
      <c r="F7" s="752"/>
      <c r="G7" s="752"/>
      <c r="H7" s="752"/>
      <c r="I7" s="752"/>
      <c r="J7" s="752"/>
      <c r="K7" s="752"/>
      <c r="L7" s="752"/>
      <c r="M7" s="752"/>
      <c r="N7" s="752"/>
      <c r="O7" s="752"/>
      <c r="P7" s="753"/>
      <c r="Q7" s="754">
        <v>12344</v>
      </c>
      <c r="R7" s="755"/>
      <c r="S7" s="755"/>
      <c r="T7" s="755"/>
      <c r="U7" s="755"/>
      <c r="V7" s="755">
        <v>11843</v>
      </c>
      <c r="W7" s="755"/>
      <c r="X7" s="755"/>
      <c r="Y7" s="755"/>
      <c r="Z7" s="755"/>
      <c r="AA7" s="755">
        <v>501</v>
      </c>
      <c r="AB7" s="755"/>
      <c r="AC7" s="755"/>
      <c r="AD7" s="755"/>
      <c r="AE7" s="756"/>
      <c r="AF7" s="757">
        <v>446</v>
      </c>
      <c r="AG7" s="758"/>
      <c r="AH7" s="758"/>
      <c r="AI7" s="758"/>
      <c r="AJ7" s="759"/>
      <c r="AK7" s="794">
        <v>131</v>
      </c>
      <c r="AL7" s="795"/>
      <c r="AM7" s="795"/>
      <c r="AN7" s="795"/>
      <c r="AO7" s="795"/>
      <c r="AP7" s="795">
        <v>11532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547</v>
      </c>
      <c r="BS7" s="798" t="s">
        <v>546</v>
      </c>
      <c r="BT7" s="799"/>
      <c r="BU7" s="799"/>
      <c r="BV7" s="799"/>
      <c r="BW7" s="799"/>
      <c r="BX7" s="799"/>
      <c r="BY7" s="799"/>
      <c r="BZ7" s="799"/>
      <c r="CA7" s="799"/>
      <c r="CB7" s="799"/>
      <c r="CC7" s="799"/>
      <c r="CD7" s="799"/>
      <c r="CE7" s="799"/>
      <c r="CF7" s="799"/>
      <c r="CG7" s="800"/>
      <c r="CH7" s="791">
        <v>0</v>
      </c>
      <c r="CI7" s="792"/>
      <c r="CJ7" s="792"/>
      <c r="CK7" s="792"/>
      <c r="CL7" s="793"/>
      <c r="CM7" s="791">
        <v>12</v>
      </c>
      <c r="CN7" s="792"/>
      <c r="CO7" s="792"/>
      <c r="CP7" s="792"/>
      <c r="CQ7" s="793"/>
      <c r="CR7" s="791">
        <v>5</v>
      </c>
      <c r="CS7" s="792"/>
      <c r="CT7" s="792"/>
      <c r="CU7" s="792"/>
      <c r="CV7" s="793"/>
      <c r="CW7" s="791" t="s">
        <v>545</v>
      </c>
      <c r="CX7" s="792"/>
      <c r="CY7" s="792"/>
      <c r="CZ7" s="792"/>
      <c r="DA7" s="793"/>
      <c r="DB7" s="791" t="s">
        <v>545</v>
      </c>
      <c r="DC7" s="792"/>
      <c r="DD7" s="792"/>
      <c r="DE7" s="792"/>
      <c r="DF7" s="793"/>
      <c r="DG7" s="791" t="s">
        <v>545</v>
      </c>
      <c r="DH7" s="792"/>
      <c r="DI7" s="792"/>
      <c r="DJ7" s="792"/>
      <c r="DK7" s="793"/>
      <c r="DL7" s="791" t="s">
        <v>545</v>
      </c>
      <c r="DM7" s="792"/>
      <c r="DN7" s="792"/>
      <c r="DO7" s="792"/>
      <c r="DP7" s="793"/>
      <c r="DQ7" s="791" t="s">
        <v>545</v>
      </c>
      <c r="DR7" s="792"/>
      <c r="DS7" s="792"/>
      <c r="DT7" s="792"/>
      <c r="DU7" s="793"/>
      <c r="DV7" s="772"/>
      <c r="DW7" s="773"/>
      <c r="DX7" s="773"/>
      <c r="DY7" s="773"/>
      <c r="DZ7" s="774"/>
      <c r="EA7" s="207"/>
    </row>
    <row r="8" spans="1:131" s="208" customFormat="1" ht="26.25" customHeight="1" thickBot="1" x14ac:dyDescent="0.25">
      <c r="A8" s="214">
        <v>2</v>
      </c>
      <c r="B8" s="775" t="s">
        <v>366</v>
      </c>
      <c r="C8" s="776"/>
      <c r="D8" s="776"/>
      <c r="E8" s="776"/>
      <c r="F8" s="776"/>
      <c r="G8" s="776"/>
      <c r="H8" s="776"/>
      <c r="I8" s="776"/>
      <c r="J8" s="776"/>
      <c r="K8" s="776"/>
      <c r="L8" s="776"/>
      <c r="M8" s="776"/>
      <c r="N8" s="776"/>
      <c r="O8" s="776"/>
      <c r="P8" s="777"/>
      <c r="Q8" s="778">
        <v>6</v>
      </c>
      <c r="R8" s="779"/>
      <c r="S8" s="779"/>
      <c r="T8" s="779"/>
      <c r="U8" s="779"/>
      <c r="V8" s="779">
        <v>0</v>
      </c>
      <c r="W8" s="779"/>
      <c r="X8" s="779"/>
      <c r="Y8" s="779"/>
      <c r="Z8" s="779"/>
      <c r="AA8" s="779">
        <v>6</v>
      </c>
      <c r="AB8" s="779"/>
      <c r="AC8" s="779"/>
      <c r="AD8" s="779"/>
      <c r="AE8" s="780"/>
      <c r="AF8" s="781">
        <v>6</v>
      </c>
      <c r="AG8" s="782"/>
      <c r="AH8" s="782"/>
      <c r="AI8" s="782"/>
      <c r="AJ8" s="783"/>
      <c r="AK8" s="784">
        <v>6</v>
      </c>
      <c r="AL8" s="785"/>
      <c r="AM8" s="785"/>
      <c r="AN8" s="785"/>
      <c r="AO8" s="785"/>
      <c r="AP8" s="785" t="s">
        <v>550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hidden="1" customHeight="1" thickBot="1" x14ac:dyDescent="0.25">
      <c r="A9" s="214"/>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hidden="1" customHeight="1" x14ac:dyDescent="0.2">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hidden="1" customHeight="1" x14ac:dyDescent="0.2">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hidden="1" customHeight="1" x14ac:dyDescent="0.2">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hidden="1" customHeight="1" x14ac:dyDescent="0.2">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hidden="1" customHeight="1" x14ac:dyDescent="0.2">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hidden="1" customHeight="1" x14ac:dyDescent="0.2">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hidden="1" customHeight="1" x14ac:dyDescent="0.2">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hidden="1" customHeight="1" x14ac:dyDescent="0.2">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hidden="1" customHeight="1" x14ac:dyDescent="0.2">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hidden="1" customHeight="1" x14ac:dyDescent="0.2">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hidden="1" customHeight="1" x14ac:dyDescent="0.2">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hidden="1" customHeight="1" thickBot="1" x14ac:dyDescent="0.25">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2">
      <c r="A22" s="214"/>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5">
      <c r="A23" s="217" t="s">
        <v>368</v>
      </c>
      <c r="B23" s="810" t="s">
        <v>369</v>
      </c>
      <c r="C23" s="811"/>
      <c r="D23" s="811"/>
      <c r="E23" s="811"/>
      <c r="F23" s="811"/>
      <c r="G23" s="811"/>
      <c r="H23" s="811"/>
      <c r="I23" s="811"/>
      <c r="J23" s="811"/>
      <c r="K23" s="811"/>
      <c r="L23" s="811"/>
      <c r="M23" s="811"/>
      <c r="N23" s="811"/>
      <c r="O23" s="811"/>
      <c r="P23" s="812"/>
      <c r="Q23" s="813">
        <v>12350</v>
      </c>
      <c r="R23" s="814"/>
      <c r="S23" s="814"/>
      <c r="T23" s="814"/>
      <c r="U23" s="814"/>
      <c r="V23" s="814">
        <v>11843</v>
      </c>
      <c r="W23" s="814"/>
      <c r="X23" s="814"/>
      <c r="Y23" s="814"/>
      <c r="Z23" s="814"/>
      <c r="AA23" s="814">
        <v>507</v>
      </c>
      <c r="AB23" s="814"/>
      <c r="AC23" s="814"/>
      <c r="AD23" s="814"/>
      <c r="AE23" s="815"/>
      <c r="AF23" s="816">
        <v>452</v>
      </c>
      <c r="AG23" s="814"/>
      <c r="AH23" s="814"/>
      <c r="AI23" s="814"/>
      <c r="AJ23" s="817"/>
      <c r="AK23" s="818"/>
      <c r="AL23" s="819"/>
      <c r="AM23" s="819"/>
      <c r="AN23" s="819"/>
      <c r="AO23" s="819"/>
      <c r="AP23" s="814">
        <v>11532</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2">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5">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2">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5">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2">
      <c r="A28" s="219">
        <v>1</v>
      </c>
      <c r="B28" s="751" t="s">
        <v>380</v>
      </c>
      <c r="C28" s="752"/>
      <c r="D28" s="752"/>
      <c r="E28" s="752"/>
      <c r="F28" s="752"/>
      <c r="G28" s="752"/>
      <c r="H28" s="752"/>
      <c r="I28" s="752"/>
      <c r="J28" s="752"/>
      <c r="K28" s="752"/>
      <c r="L28" s="752"/>
      <c r="M28" s="752"/>
      <c r="N28" s="752"/>
      <c r="O28" s="752"/>
      <c r="P28" s="753"/>
      <c r="Q28" s="842">
        <v>4392</v>
      </c>
      <c r="R28" s="843"/>
      <c r="S28" s="843"/>
      <c r="T28" s="843"/>
      <c r="U28" s="843"/>
      <c r="V28" s="843">
        <v>3824</v>
      </c>
      <c r="W28" s="843"/>
      <c r="X28" s="843"/>
      <c r="Y28" s="843"/>
      <c r="Z28" s="843"/>
      <c r="AA28" s="843">
        <v>568</v>
      </c>
      <c r="AB28" s="843"/>
      <c r="AC28" s="843"/>
      <c r="AD28" s="843"/>
      <c r="AE28" s="844"/>
      <c r="AF28" s="845">
        <v>568</v>
      </c>
      <c r="AG28" s="843"/>
      <c r="AH28" s="843"/>
      <c r="AI28" s="843"/>
      <c r="AJ28" s="846"/>
      <c r="AK28" s="847">
        <v>301</v>
      </c>
      <c r="AL28" s="838"/>
      <c r="AM28" s="838"/>
      <c r="AN28" s="838"/>
      <c r="AO28" s="838"/>
      <c r="AP28" s="838" t="s">
        <v>548</v>
      </c>
      <c r="AQ28" s="838"/>
      <c r="AR28" s="838"/>
      <c r="AS28" s="838"/>
      <c r="AT28" s="838"/>
      <c r="AU28" s="838" t="s">
        <v>548</v>
      </c>
      <c r="AV28" s="838"/>
      <c r="AW28" s="838"/>
      <c r="AX28" s="838"/>
      <c r="AY28" s="838"/>
      <c r="AZ28" s="839" t="s">
        <v>548</v>
      </c>
      <c r="BA28" s="839"/>
      <c r="BB28" s="839"/>
      <c r="BC28" s="839"/>
      <c r="BD28" s="839"/>
      <c r="BE28" s="840"/>
      <c r="BF28" s="840"/>
      <c r="BG28" s="840"/>
      <c r="BH28" s="840"/>
      <c r="BI28" s="841"/>
      <c r="BJ28" s="205"/>
      <c r="BK28" s="205"/>
      <c r="BL28" s="205"/>
      <c r="BM28" s="205"/>
      <c r="BN28" s="205"/>
      <c r="BO28" s="218"/>
      <c r="BP28" s="218"/>
      <c r="BQ28" s="215"/>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2">
      <c r="A29" s="219">
        <v>2</v>
      </c>
      <c r="B29" s="775" t="s">
        <v>381</v>
      </c>
      <c r="C29" s="776"/>
      <c r="D29" s="776"/>
      <c r="E29" s="776"/>
      <c r="F29" s="776"/>
      <c r="G29" s="776"/>
      <c r="H29" s="776"/>
      <c r="I29" s="776"/>
      <c r="J29" s="776"/>
      <c r="K29" s="776"/>
      <c r="L29" s="776"/>
      <c r="M29" s="776"/>
      <c r="N29" s="776"/>
      <c r="O29" s="776"/>
      <c r="P29" s="777"/>
      <c r="Q29" s="778">
        <v>432</v>
      </c>
      <c r="R29" s="779"/>
      <c r="S29" s="779"/>
      <c r="T29" s="779"/>
      <c r="U29" s="779"/>
      <c r="V29" s="779">
        <v>431</v>
      </c>
      <c r="W29" s="779"/>
      <c r="X29" s="779"/>
      <c r="Y29" s="779"/>
      <c r="Z29" s="779"/>
      <c r="AA29" s="779">
        <v>1</v>
      </c>
      <c r="AB29" s="779"/>
      <c r="AC29" s="779"/>
      <c r="AD29" s="779"/>
      <c r="AE29" s="780"/>
      <c r="AF29" s="781">
        <v>1</v>
      </c>
      <c r="AG29" s="782"/>
      <c r="AH29" s="782"/>
      <c r="AI29" s="782"/>
      <c r="AJ29" s="783"/>
      <c r="AK29" s="850">
        <v>104</v>
      </c>
      <c r="AL29" s="851"/>
      <c r="AM29" s="851"/>
      <c r="AN29" s="851"/>
      <c r="AO29" s="851"/>
      <c r="AP29" s="851" t="s">
        <v>548</v>
      </c>
      <c r="AQ29" s="851"/>
      <c r="AR29" s="851"/>
      <c r="AS29" s="851"/>
      <c r="AT29" s="851"/>
      <c r="AU29" s="851" t="s">
        <v>548</v>
      </c>
      <c r="AV29" s="851"/>
      <c r="AW29" s="851"/>
      <c r="AX29" s="851"/>
      <c r="AY29" s="851"/>
      <c r="AZ29" s="852" t="s">
        <v>548</v>
      </c>
      <c r="BA29" s="852"/>
      <c r="BB29" s="852"/>
      <c r="BC29" s="852"/>
      <c r="BD29" s="852"/>
      <c r="BE29" s="848"/>
      <c r="BF29" s="848"/>
      <c r="BG29" s="848"/>
      <c r="BH29" s="848"/>
      <c r="BI29" s="849"/>
      <c r="BJ29" s="205"/>
      <c r="BK29" s="205"/>
      <c r="BL29" s="205"/>
      <c r="BM29" s="205"/>
      <c r="BN29" s="205"/>
      <c r="BO29" s="218"/>
      <c r="BP29" s="218"/>
      <c r="BQ29" s="215"/>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2">
      <c r="A30" s="219">
        <v>3</v>
      </c>
      <c r="B30" s="775" t="s">
        <v>382</v>
      </c>
      <c r="C30" s="776"/>
      <c r="D30" s="776"/>
      <c r="E30" s="776"/>
      <c r="F30" s="776"/>
      <c r="G30" s="776"/>
      <c r="H30" s="776"/>
      <c r="I30" s="776"/>
      <c r="J30" s="776"/>
      <c r="K30" s="776"/>
      <c r="L30" s="776"/>
      <c r="M30" s="776"/>
      <c r="N30" s="776"/>
      <c r="O30" s="776"/>
      <c r="P30" s="777"/>
      <c r="Q30" s="778">
        <v>2694</v>
      </c>
      <c r="R30" s="779"/>
      <c r="S30" s="779"/>
      <c r="T30" s="779"/>
      <c r="U30" s="779"/>
      <c r="V30" s="779">
        <v>2581</v>
      </c>
      <c r="W30" s="779"/>
      <c r="X30" s="779"/>
      <c r="Y30" s="779"/>
      <c r="Z30" s="779"/>
      <c r="AA30" s="779">
        <v>113</v>
      </c>
      <c r="AB30" s="779"/>
      <c r="AC30" s="779"/>
      <c r="AD30" s="779"/>
      <c r="AE30" s="780"/>
      <c r="AF30" s="781">
        <v>111</v>
      </c>
      <c r="AG30" s="782"/>
      <c r="AH30" s="782"/>
      <c r="AI30" s="782"/>
      <c r="AJ30" s="783"/>
      <c r="AK30" s="850">
        <v>382</v>
      </c>
      <c r="AL30" s="851"/>
      <c r="AM30" s="851"/>
      <c r="AN30" s="851"/>
      <c r="AO30" s="851"/>
      <c r="AP30" s="851" t="s">
        <v>548</v>
      </c>
      <c r="AQ30" s="851"/>
      <c r="AR30" s="851"/>
      <c r="AS30" s="851"/>
      <c r="AT30" s="851"/>
      <c r="AU30" s="851" t="s">
        <v>548</v>
      </c>
      <c r="AV30" s="851"/>
      <c r="AW30" s="851"/>
      <c r="AX30" s="851"/>
      <c r="AY30" s="851"/>
      <c r="AZ30" s="852" t="s">
        <v>548</v>
      </c>
      <c r="BA30" s="852"/>
      <c r="BB30" s="852"/>
      <c r="BC30" s="852"/>
      <c r="BD30" s="852"/>
      <c r="BE30" s="848"/>
      <c r="BF30" s="848"/>
      <c r="BG30" s="848"/>
      <c r="BH30" s="848"/>
      <c r="BI30" s="849"/>
      <c r="BJ30" s="205"/>
      <c r="BK30" s="205"/>
      <c r="BL30" s="205"/>
      <c r="BM30" s="205"/>
      <c r="BN30" s="205"/>
      <c r="BO30" s="218"/>
      <c r="BP30" s="218"/>
      <c r="BQ30" s="215"/>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2">
      <c r="A31" s="219">
        <v>4</v>
      </c>
      <c r="B31" s="775" t="s">
        <v>383</v>
      </c>
      <c r="C31" s="776"/>
      <c r="D31" s="776"/>
      <c r="E31" s="776"/>
      <c r="F31" s="776"/>
      <c r="G31" s="776"/>
      <c r="H31" s="776"/>
      <c r="I31" s="776"/>
      <c r="J31" s="776"/>
      <c r="K31" s="776"/>
      <c r="L31" s="776"/>
      <c r="M31" s="776"/>
      <c r="N31" s="776"/>
      <c r="O31" s="776"/>
      <c r="P31" s="777"/>
      <c r="Q31" s="778">
        <v>13</v>
      </c>
      <c r="R31" s="779"/>
      <c r="S31" s="779"/>
      <c r="T31" s="779"/>
      <c r="U31" s="779"/>
      <c r="V31" s="779">
        <v>13</v>
      </c>
      <c r="W31" s="779"/>
      <c r="X31" s="779"/>
      <c r="Y31" s="779"/>
      <c r="Z31" s="779"/>
      <c r="AA31" s="779">
        <v>0</v>
      </c>
      <c r="AB31" s="779"/>
      <c r="AC31" s="779"/>
      <c r="AD31" s="779"/>
      <c r="AE31" s="780"/>
      <c r="AF31" s="781">
        <v>0</v>
      </c>
      <c r="AG31" s="782"/>
      <c r="AH31" s="782"/>
      <c r="AI31" s="782"/>
      <c r="AJ31" s="783"/>
      <c r="AK31" s="850">
        <v>12</v>
      </c>
      <c r="AL31" s="851"/>
      <c r="AM31" s="851"/>
      <c r="AN31" s="851"/>
      <c r="AO31" s="851"/>
      <c r="AP31" s="851" t="s">
        <v>548</v>
      </c>
      <c r="AQ31" s="851"/>
      <c r="AR31" s="851"/>
      <c r="AS31" s="851"/>
      <c r="AT31" s="851"/>
      <c r="AU31" s="851" t="s">
        <v>548</v>
      </c>
      <c r="AV31" s="851"/>
      <c r="AW31" s="851"/>
      <c r="AX31" s="851"/>
      <c r="AY31" s="851"/>
      <c r="AZ31" s="852" t="s">
        <v>548</v>
      </c>
      <c r="BA31" s="852"/>
      <c r="BB31" s="852"/>
      <c r="BC31" s="852"/>
      <c r="BD31" s="852"/>
      <c r="BE31" s="848"/>
      <c r="BF31" s="848"/>
      <c r="BG31" s="848"/>
      <c r="BH31" s="848"/>
      <c r="BI31" s="849"/>
      <c r="BJ31" s="205"/>
      <c r="BK31" s="205"/>
      <c r="BL31" s="205"/>
      <c r="BM31" s="205"/>
      <c r="BN31" s="205"/>
      <c r="BO31" s="218"/>
      <c r="BP31" s="218"/>
      <c r="BQ31" s="215"/>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2">
      <c r="A32" s="219">
        <v>5</v>
      </c>
      <c r="B32" s="775" t="s">
        <v>384</v>
      </c>
      <c r="C32" s="776"/>
      <c r="D32" s="776"/>
      <c r="E32" s="776"/>
      <c r="F32" s="776"/>
      <c r="G32" s="776"/>
      <c r="H32" s="776"/>
      <c r="I32" s="776"/>
      <c r="J32" s="776"/>
      <c r="K32" s="776"/>
      <c r="L32" s="776"/>
      <c r="M32" s="776"/>
      <c r="N32" s="776"/>
      <c r="O32" s="776"/>
      <c r="P32" s="777"/>
      <c r="Q32" s="778">
        <v>829</v>
      </c>
      <c r="R32" s="779"/>
      <c r="S32" s="779"/>
      <c r="T32" s="779"/>
      <c r="U32" s="779"/>
      <c r="V32" s="779">
        <v>794</v>
      </c>
      <c r="W32" s="779"/>
      <c r="X32" s="779"/>
      <c r="Y32" s="779"/>
      <c r="Z32" s="779"/>
      <c r="AA32" s="779">
        <v>35</v>
      </c>
      <c r="AB32" s="779"/>
      <c r="AC32" s="779"/>
      <c r="AD32" s="779"/>
      <c r="AE32" s="780"/>
      <c r="AF32" s="781">
        <v>701</v>
      </c>
      <c r="AG32" s="782"/>
      <c r="AH32" s="782"/>
      <c r="AI32" s="782"/>
      <c r="AJ32" s="783"/>
      <c r="AK32" s="850">
        <v>5</v>
      </c>
      <c r="AL32" s="851"/>
      <c r="AM32" s="851"/>
      <c r="AN32" s="851"/>
      <c r="AO32" s="851"/>
      <c r="AP32" s="851">
        <v>1628</v>
      </c>
      <c r="AQ32" s="851"/>
      <c r="AR32" s="851"/>
      <c r="AS32" s="851"/>
      <c r="AT32" s="851"/>
      <c r="AU32" s="851" t="s">
        <v>548</v>
      </c>
      <c r="AV32" s="851"/>
      <c r="AW32" s="851"/>
      <c r="AX32" s="851"/>
      <c r="AY32" s="851"/>
      <c r="AZ32" s="852" t="s">
        <v>548</v>
      </c>
      <c r="BA32" s="852"/>
      <c r="BB32" s="852"/>
      <c r="BC32" s="852"/>
      <c r="BD32" s="852"/>
      <c r="BE32" s="848" t="s">
        <v>385</v>
      </c>
      <c r="BF32" s="848"/>
      <c r="BG32" s="848"/>
      <c r="BH32" s="848"/>
      <c r="BI32" s="849"/>
      <c r="BJ32" s="205"/>
      <c r="BK32" s="205"/>
      <c r="BL32" s="205"/>
      <c r="BM32" s="205"/>
      <c r="BN32" s="205"/>
      <c r="BO32" s="218"/>
      <c r="BP32" s="218"/>
      <c r="BQ32" s="215"/>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thickBot="1" x14ac:dyDescent="0.25">
      <c r="A33" s="219">
        <v>6</v>
      </c>
      <c r="B33" s="775" t="s">
        <v>386</v>
      </c>
      <c r="C33" s="776"/>
      <c r="D33" s="776"/>
      <c r="E33" s="776"/>
      <c r="F33" s="776"/>
      <c r="G33" s="776"/>
      <c r="H33" s="776"/>
      <c r="I33" s="776"/>
      <c r="J33" s="776"/>
      <c r="K33" s="776"/>
      <c r="L33" s="776"/>
      <c r="M33" s="776"/>
      <c r="N33" s="776"/>
      <c r="O33" s="776"/>
      <c r="P33" s="777"/>
      <c r="Q33" s="778">
        <v>1422</v>
      </c>
      <c r="R33" s="779"/>
      <c r="S33" s="779"/>
      <c r="T33" s="779"/>
      <c r="U33" s="779"/>
      <c r="V33" s="779">
        <v>1422</v>
      </c>
      <c r="W33" s="779"/>
      <c r="X33" s="779"/>
      <c r="Y33" s="779"/>
      <c r="Z33" s="779"/>
      <c r="AA33" s="779" t="s">
        <v>548</v>
      </c>
      <c r="AB33" s="779"/>
      <c r="AC33" s="779"/>
      <c r="AD33" s="779"/>
      <c r="AE33" s="780"/>
      <c r="AF33" s="781" t="s">
        <v>111</v>
      </c>
      <c r="AG33" s="782"/>
      <c r="AH33" s="782"/>
      <c r="AI33" s="782"/>
      <c r="AJ33" s="783"/>
      <c r="AK33" s="850">
        <v>564</v>
      </c>
      <c r="AL33" s="851"/>
      <c r="AM33" s="851"/>
      <c r="AN33" s="851"/>
      <c r="AO33" s="851"/>
      <c r="AP33" s="851">
        <v>11670</v>
      </c>
      <c r="AQ33" s="851"/>
      <c r="AR33" s="851"/>
      <c r="AS33" s="851"/>
      <c r="AT33" s="851"/>
      <c r="AU33" s="851">
        <v>7305</v>
      </c>
      <c r="AV33" s="851"/>
      <c r="AW33" s="851"/>
      <c r="AX33" s="851"/>
      <c r="AY33" s="851"/>
      <c r="AZ33" s="852" t="s">
        <v>548</v>
      </c>
      <c r="BA33" s="852"/>
      <c r="BB33" s="852"/>
      <c r="BC33" s="852"/>
      <c r="BD33" s="852"/>
      <c r="BE33" s="848" t="s">
        <v>387</v>
      </c>
      <c r="BF33" s="848"/>
      <c r="BG33" s="848"/>
      <c r="BH33" s="848"/>
      <c r="BI33" s="849"/>
      <c r="BJ33" s="205"/>
      <c r="BK33" s="205"/>
      <c r="BL33" s="205"/>
      <c r="BM33" s="205"/>
      <c r="BN33" s="205"/>
      <c r="BO33" s="218"/>
      <c r="BP33" s="218"/>
      <c r="BQ33" s="215"/>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hidden="1" customHeight="1" thickBot="1" x14ac:dyDescent="0.25">
      <c r="A34" s="219"/>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hidden="1" customHeight="1" x14ac:dyDescent="0.2">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hidden="1" customHeight="1" x14ac:dyDescent="0.2">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hidden="1" customHeight="1" x14ac:dyDescent="0.2">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hidden="1" customHeight="1" x14ac:dyDescent="0.2">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hidden="1" customHeight="1" x14ac:dyDescent="0.2">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hidden="1" customHeight="1" x14ac:dyDescent="0.2">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hidden="1" customHeight="1" x14ac:dyDescent="0.2">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hidden="1" customHeight="1" x14ac:dyDescent="0.2">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hidden="1" customHeight="1" x14ac:dyDescent="0.2">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hidden="1" customHeight="1" x14ac:dyDescent="0.2">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hidden="1" customHeight="1" x14ac:dyDescent="0.2">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hidden="1" customHeight="1" x14ac:dyDescent="0.2">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hidden="1" customHeight="1" x14ac:dyDescent="0.2">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hidden="1" customHeight="1" x14ac:dyDescent="0.2">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hidden="1" customHeight="1" x14ac:dyDescent="0.2">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hidden="1" customHeight="1" x14ac:dyDescent="0.2">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hidden="1" customHeight="1" x14ac:dyDescent="0.2">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hidden="1" customHeight="1" x14ac:dyDescent="0.2">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hidden="1" customHeight="1" x14ac:dyDescent="0.2">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hidden="1" customHeight="1" x14ac:dyDescent="0.2">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hidden="1" customHeight="1" x14ac:dyDescent="0.2">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hidden="1" customHeight="1" x14ac:dyDescent="0.2">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hidden="1" customHeight="1" x14ac:dyDescent="0.2">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hidden="1" customHeight="1" x14ac:dyDescent="0.2">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hidden="1" customHeight="1" x14ac:dyDescent="0.2">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hidden="1" customHeight="1" x14ac:dyDescent="0.2">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hidden="1" customHeight="1" thickBot="1" x14ac:dyDescent="0.25">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2">
      <c r="A62" s="214"/>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5">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1381</v>
      </c>
      <c r="AG63" s="862"/>
      <c r="AH63" s="862"/>
      <c r="AI63" s="862"/>
      <c r="AJ63" s="863"/>
      <c r="AK63" s="864"/>
      <c r="AL63" s="859"/>
      <c r="AM63" s="859"/>
      <c r="AN63" s="859"/>
      <c r="AO63" s="859"/>
      <c r="AP63" s="862">
        <v>13298</v>
      </c>
      <c r="AQ63" s="862"/>
      <c r="AR63" s="862"/>
      <c r="AS63" s="862"/>
      <c r="AT63" s="862"/>
      <c r="AU63" s="862">
        <v>7305</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5">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2">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5">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2">
      <c r="A68" s="211">
        <v>1</v>
      </c>
      <c r="B68" s="889" t="s">
        <v>538</v>
      </c>
      <c r="C68" s="890"/>
      <c r="D68" s="890"/>
      <c r="E68" s="890"/>
      <c r="F68" s="890"/>
      <c r="G68" s="890"/>
      <c r="H68" s="890"/>
      <c r="I68" s="890"/>
      <c r="J68" s="890"/>
      <c r="K68" s="890"/>
      <c r="L68" s="890"/>
      <c r="M68" s="890"/>
      <c r="N68" s="890"/>
      <c r="O68" s="890"/>
      <c r="P68" s="891"/>
      <c r="Q68" s="892">
        <v>5242</v>
      </c>
      <c r="R68" s="886"/>
      <c r="S68" s="886"/>
      <c r="T68" s="886"/>
      <c r="U68" s="886"/>
      <c r="V68" s="886">
        <v>5217</v>
      </c>
      <c r="W68" s="886"/>
      <c r="X68" s="886"/>
      <c r="Y68" s="886"/>
      <c r="Z68" s="886"/>
      <c r="AA68" s="886">
        <v>26</v>
      </c>
      <c r="AB68" s="886"/>
      <c r="AC68" s="886"/>
      <c r="AD68" s="886"/>
      <c r="AE68" s="886"/>
      <c r="AF68" s="886">
        <v>26</v>
      </c>
      <c r="AG68" s="886"/>
      <c r="AH68" s="886"/>
      <c r="AI68" s="886"/>
      <c r="AJ68" s="886"/>
      <c r="AK68" s="886">
        <v>12</v>
      </c>
      <c r="AL68" s="886"/>
      <c r="AM68" s="886"/>
      <c r="AN68" s="886"/>
      <c r="AO68" s="886"/>
      <c r="AP68" s="886" t="s">
        <v>545</v>
      </c>
      <c r="AQ68" s="886"/>
      <c r="AR68" s="886"/>
      <c r="AS68" s="886"/>
      <c r="AT68" s="886"/>
      <c r="AU68" s="886" t="s">
        <v>545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2">
      <c r="A69" s="214">
        <v>2</v>
      </c>
      <c r="B69" s="893" t="s">
        <v>539</v>
      </c>
      <c r="C69" s="894"/>
      <c r="D69" s="894"/>
      <c r="E69" s="894"/>
      <c r="F69" s="894"/>
      <c r="G69" s="894"/>
      <c r="H69" s="894"/>
      <c r="I69" s="894"/>
      <c r="J69" s="894"/>
      <c r="K69" s="894"/>
      <c r="L69" s="894"/>
      <c r="M69" s="894"/>
      <c r="N69" s="894"/>
      <c r="O69" s="894"/>
      <c r="P69" s="895"/>
      <c r="Q69" s="896">
        <v>14094</v>
      </c>
      <c r="R69" s="851"/>
      <c r="S69" s="851"/>
      <c r="T69" s="851"/>
      <c r="U69" s="851"/>
      <c r="V69" s="851">
        <v>13724</v>
      </c>
      <c r="W69" s="851"/>
      <c r="X69" s="851"/>
      <c r="Y69" s="851"/>
      <c r="Z69" s="851"/>
      <c r="AA69" s="851">
        <v>370</v>
      </c>
      <c r="AB69" s="851"/>
      <c r="AC69" s="851"/>
      <c r="AD69" s="851"/>
      <c r="AE69" s="851"/>
      <c r="AF69" s="851">
        <v>370</v>
      </c>
      <c r="AG69" s="851"/>
      <c r="AH69" s="851"/>
      <c r="AI69" s="851"/>
      <c r="AJ69" s="851"/>
      <c r="AK69" s="851">
        <v>40</v>
      </c>
      <c r="AL69" s="851"/>
      <c r="AM69" s="851"/>
      <c r="AN69" s="851"/>
      <c r="AO69" s="851"/>
      <c r="AP69" s="851">
        <v>5552</v>
      </c>
      <c r="AQ69" s="851"/>
      <c r="AR69" s="851"/>
      <c r="AS69" s="851"/>
      <c r="AT69" s="851"/>
      <c r="AU69" s="851">
        <v>589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2">
      <c r="A70" s="214">
        <v>3</v>
      </c>
      <c r="B70" s="893" t="s">
        <v>540</v>
      </c>
      <c r="C70" s="894"/>
      <c r="D70" s="894"/>
      <c r="E70" s="894"/>
      <c r="F70" s="894"/>
      <c r="G70" s="894"/>
      <c r="H70" s="894"/>
      <c r="I70" s="894"/>
      <c r="J70" s="894"/>
      <c r="K70" s="894"/>
      <c r="L70" s="894"/>
      <c r="M70" s="894"/>
      <c r="N70" s="894"/>
      <c r="O70" s="894"/>
      <c r="P70" s="895"/>
      <c r="Q70" s="896">
        <v>126</v>
      </c>
      <c r="R70" s="851"/>
      <c r="S70" s="851"/>
      <c r="T70" s="851"/>
      <c r="U70" s="851"/>
      <c r="V70" s="851">
        <v>121</v>
      </c>
      <c r="W70" s="851"/>
      <c r="X70" s="851"/>
      <c r="Y70" s="851"/>
      <c r="Z70" s="851"/>
      <c r="AA70" s="851">
        <v>4</v>
      </c>
      <c r="AB70" s="851"/>
      <c r="AC70" s="851"/>
      <c r="AD70" s="851"/>
      <c r="AE70" s="851"/>
      <c r="AF70" s="851">
        <v>4</v>
      </c>
      <c r="AG70" s="851"/>
      <c r="AH70" s="851"/>
      <c r="AI70" s="851"/>
      <c r="AJ70" s="851"/>
      <c r="AK70" s="851">
        <v>19</v>
      </c>
      <c r="AL70" s="851"/>
      <c r="AM70" s="851"/>
      <c r="AN70" s="851"/>
      <c r="AO70" s="851"/>
      <c r="AP70" s="851" t="s">
        <v>545</v>
      </c>
      <c r="AQ70" s="851"/>
      <c r="AR70" s="851"/>
      <c r="AS70" s="851"/>
      <c r="AT70" s="851"/>
      <c r="AU70" s="851" t="s">
        <v>545</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2">
      <c r="A71" s="214">
        <v>4</v>
      </c>
      <c r="B71" s="893" t="s">
        <v>541</v>
      </c>
      <c r="C71" s="894"/>
      <c r="D71" s="894"/>
      <c r="E71" s="894"/>
      <c r="F71" s="894"/>
      <c r="G71" s="894"/>
      <c r="H71" s="894"/>
      <c r="I71" s="894"/>
      <c r="J71" s="894"/>
      <c r="K71" s="894"/>
      <c r="L71" s="894"/>
      <c r="M71" s="894"/>
      <c r="N71" s="894"/>
      <c r="O71" s="894"/>
      <c r="P71" s="895"/>
      <c r="Q71" s="896">
        <v>264</v>
      </c>
      <c r="R71" s="851"/>
      <c r="S71" s="851"/>
      <c r="T71" s="851"/>
      <c r="U71" s="851"/>
      <c r="V71" s="851">
        <v>264</v>
      </c>
      <c r="W71" s="851"/>
      <c r="X71" s="851"/>
      <c r="Y71" s="851"/>
      <c r="Z71" s="851"/>
      <c r="AA71" s="851">
        <v>1</v>
      </c>
      <c r="AB71" s="851"/>
      <c r="AC71" s="851"/>
      <c r="AD71" s="851"/>
      <c r="AE71" s="851"/>
      <c r="AF71" s="851">
        <v>1</v>
      </c>
      <c r="AG71" s="851"/>
      <c r="AH71" s="851"/>
      <c r="AI71" s="851"/>
      <c r="AJ71" s="851"/>
      <c r="AK71" s="851">
        <v>5</v>
      </c>
      <c r="AL71" s="851"/>
      <c r="AM71" s="851"/>
      <c r="AN71" s="851"/>
      <c r="AO71" s="851"/>
      <c r="AP71" s="851" t="s">
        <v>545</v>
      </c>
      <c r="AQ71" s="851"/>
      <c r="AR71" s="851"/>
      <c r="AS71" s="851"/>
      <c r="AT71" s="851"/>
      <c r="AU71" s="851" t="s">
        <v>545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2">
      <c r="A72" s="214">
        <v>5</v>
      </c>
      <c r="B72" s="893" t="s">
        <v>542</v>
      </c>
      <c r="C72" s="894"/>
      <c r="D72" s="894"/>
      <c r="E72" s="894"/>
      <c r="F72" s="894"/>
      <c r="G72" s="894"/>
      <c r="H72" s="894"/>
      <c r="I72" s="894"/>
      <c r="J72" s="894"/>
      <c r="K72" s="894"/>
      <c r="L72" s="894"/>
      <c r="M72" s="894"/>
      <c r="N72" s="894"/>
      <c r="O72" s="894"/>
      <c r="P72" s="895"/>
      <c r="Q72" s="896">
        <v>3482</v>
      </c>
      <c r="R72" s="851"/>
      <c r="S72" s="851"/>
      <c r="T72" s="851"/>
      <c r="U72" s="851"/>
      <c r="V72" s="851">
        <v>3215</v>
      </c>
      <c r="W72" s="851"/>
      <c r="X72" s="851"/>
      <c r="Y72" s="851"/>
      <c r="Z72" s="851"/>
      <c r="AA72" s="851">
        <v>268</v>
      </c>
      <c r="AB72" s="851"/>
      <c r="AC72" s="851"/>
      <c r="AD72" s="851"/>
      <c r="AE72" s="851"/>
      <c r="AF72" s="851">
        <v>1953</v>
      </c>
      <c r="AG72" s="851"/>
      <c r="AH72" s="851"/>
      <c r="AI72" s="851"/>
      <c r="AJ72" s="851"/>
      <c r="AK72" s="851">
        <v>306</v>
      </c>
      <c r="AL72" s="851"/>
      <c r="AM72" s="851"/>
      <c r="AN72" s="851"/>
      <c r="AO72" s="851"/>
      <c r="AP72" s="851">
        <v>1898</v>
      </c>
      <c r="AQ72" s="851"/>
      <c r="AR72" s="851"/>
      <c r="AS72" s="851"/>
      <c r="AT72" s="851"/>
      <c r="AU72" s="851">
        <v>475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2">
      <c r="A73" s="214">
        <v>6</v>
      </c>
      <c r="B73" s="893" t="s">
        <v>543</v>
      </c>
      <c r="C73" s="894"/>
      <c r="D73" s="894"/>
      <c r="E73" s="894"/>
      <c r="F73" s="894"/>
      <c r="G73" s="894"/>
      <c r="H73" s="894"/>
      <c r="I73" s="894"/>
      <c r="J73" s="894"/>
      <c r="K73" s="894"/>
      <c r="L73" s="894"/>
      <c r="M73" s="894"/>
      <c r="N73" s="894"/>
      <c r="O73" s="894"/>
      <c r="P73" s="895"/>
      <c r="Q73" s="896">
        <v>203</v>
      </c>
      <c r="R73" s="851"/>
      <c r="S73" s="851"/>
      <c r="T73" s="851"/>
      <c r="U73" s="851"/>
      <c r="V73" s="851">
        <v>125</v>
      </c>
      <c r="W73" s="851"/>
      <c r="X73" s="851"/>
      <c r="Y73" s="851"/>
      <c r="Z73" s="851"/>
      <c r="AA73" s="851">
        <v>78</v>
      </c>
      <c r="AB73" s="851"/>
      <c r="AC73" s="851"/>
      <c r="AD73" s="851"/>
      <c r="AE73" s="851"/>
      <c r="AF73" s="851">
        <v>78</v>
      </c>
      <c r="AG73" s="851"/>
      <c r="AH73" s="851"/>
      <c r="AI73" s="851"/>
      <c r="AJ73" s="851"/>
      <c r="AK73" s="851" t="s">
        <v>548</v>
      </c>
      <c r="AL73" s="851"/>
      <c r="AM73" s="851"/>
      <c r="AN73" s="851"/>
      <c r="AO73" s="851"/>
      <c r="AP73" s="851" t="s">
        <v>545</v>
      </c>
      <c r="AQ73" s="851"/>
      <c r="AR73" s="851"/>
      <c r="AS73" s="851"/>
      <c r="AT73" s="851"/>
      <c r="AU73" s="851" t="s">
        <v>545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2">
      <c r="A74" s="214">
        <v>7</v>
      </c>
      <c r="B74" s="893" t="s">
        <v>544</v>
      </c>
      <c r="C74" s="894"/>
      <c r="D74" s="894"/>
      <c r="E74" s="894"/>
      <c r="F74" s="894"/>
      <c r="G74" s="894"/>
      <c r="H74" s="894"/>
      <c r="I74" s="894"/>
      <c r="J74" s="894"/>
      <c r="K74" s="894"/>
      <c r="L74" s="894"/>
      <c r="M74" s="894"/>
      <c r="N74" s="894"/>
      <c r="O74" s="894"/>
      <c r="P74" s="895"/>
      <c r="Q74" s="896">
        <v>6113</v>
      </c>
      <c r="R74" s="851"/>
      <c r="S74" s="851"/>
      <c r="T74" s="851"/>
      <c r="U74" s="851"/>
      <c r="V74" s="851">
        <v>5054</v>
      </c>
      <c r="W74" s="851"/>
      <c r="X74" s="851"/>
      <c r="Y74" s="851"/>
      <c r="Z74" s="851"/>
      <c r="AA74" s="851">
        <v>1059</v>
      </c>
      <c r="AB74" s="851"/>
      <c r="AC74" s="851"/>
      <c r="AD74" s="851"/>
      <c r="AE74" s="851"/>
      <c r="AF74" s="851" t="s">
        <v>549</v>
      </c>
      <c r="AG74" s="851"/>
      <c r="AH74" s="851"/>
      <c r="AI74" s="851"/>
      <c r="AJ74" s="851"/>
      <c r="AK74" s="851" t="s">
        <v>548</v>
      </c>
      <c r="AL74" s="851"/>
      <c r="AM74" s="851"/>
      <c r="AN74" s="851"/>
      <c r="AO74" s="851"/>
      <c r="AP74" s="851" t="s">
        <v>545</v>
      </c>
      <c r="AQ74" s="851"/>
      <c r="AR74" s="851"/>
      <c r="AS74" s="851"/>
      <c r="AT74" s="851"/>
      <c r="AU74" s="851" t="s">
        <v>545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hidden="1" customHeight="1" x14ac:dyDescent="0.2">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hidden="1" customHeight="1" x14ac:dyDescent="0.2">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hidden="1" customHeight="1" x14ac:dyDescent="0.2">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hidden="1" customHeight="1" x14ac:dyDescent="0.2">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hidden="1" customHeight="1" x14ac:dyDescent="0.2">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hidden="1" customHeight="1" x14ac:dyDescent="0.2">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hidden="1" customHeight="1" x14ac:dyDescent="0.2">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hidden="1" customHeight="1" x14ac:dyDescent="0.2">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hidden="1" customHeight="1" x14ac:dyDescent="0.2">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hidden="1" customHeight="1" x14ac:dyDescent="0.2">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hidden="1" customHeight="1" x14ac:dyDescent="0.2">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hidden="1" customHeight="1" x14ac:dyDescent="0.2">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hidden="1" customHeight="1" x14ac:dyDescent="0.2">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5">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2432</v>
      </c>
      <c r="AG88" s="862"/>
      <c r="AH88" s="862"/>
      <c r="AI88" s="862"/>
      <c r="AJ88" s="862"/>
      <c r="AK88" s="859"/>
      <c r="AL88" s="859"/>
      <c r="AM88" s="859"/>
      <c r="AN88" s="859"/>
      <c r="AO88" s="859"/>
      <c r="AP88" s="862">
        <v>7450</v>
      </c>
      <c r="AQ88" s="862"/>
      <c r="AR88" s="862"/>
      <c r="AS88" s="862"/>
      <c r="AT88" s="862"/>
      <c r="AU88" s="862">
        <v>1064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2">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287</v>
      </c>
      <c r="AG109" s="915"/>
      <c r="AH109" s="915"/>
      <c r="AI109" s="915"/>
      <c r="AJ109" s="916"/>
      <c r="AK109" s="914" t="s">
        <v>286</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287</v>
      </c>
      <c r="BW109" s="915"/>
      <c r="BX109" s="915"/>
      <c r="BY109" s="915"/>
      <c r="BZ109" s="916"/>
      <c r="CA109" s="914" t="s">
        <v>286</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287</v>
      </c>
      <c r="DM109" s="915"/>
      <c r="DN109" s="915"/>
      <c r="DO109" s="915"/>
      <c r="DP109" s="916"/>
      <c r="DQ109" s="914" t="s">
        <v>286</v>
      </c>
      <c r="DR109" s="915"/>
      <c r="DS109" s="915"/>
      <c r="DT109" s="915"/>
      <c r="DU109" s="916"/>
      <c r="DV109" s="914" t="s">
        <v>403</v>
      </c>
      <c r="DW109" s="915"/>
      <c r="DX109" s="915"/>
      <c r="DY109" s="915"/>
      <c r="DZ109" s="917"/>
    </row>
    <row r="110" spans="1:131" s="199" customFormat="1" ht="26.25" customHeight="1" x14ac:dyDescent="0.2">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1300186</v>
      </c>
      <c r="AB110" s="922"/>
      <c r="AC110" s="922"/>
      <c r="AD110" s="922"/>
      <c r="AE110" s="923"/>
      <c r="AF110" s="924">
        <v>1210930</v>
      </c>
      <c r="AG110" s="922"/>
      <c r="AH110" s="922"/>
      <c r="AI110" s="922"/>
      <c r="AJ110" s="923"/>
      <c r="AK110" s="924">
        <v>1220204</v>
      </c>
      <c r="AL110" s="922"/>
      <c r="AM110" s="922"/>
      <c r="AN110" s="922"/>
      <c r="AO110" s="923"/>
      <c r="AP110" s="925">
        <v>20.7</v>
      </c>
      <c r="AQ110" s="926"/>
      <c r="AR110" s="926"/>
      <c r="AS110" s="926"/>
      <c r="AT110" s="927"/>
      <c r="AU110" s="928" t="s">
        <v>62</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10860278</v>
      </c>
      <c r="BR110" s="957"/>
      <c r="BS110" s="957"/>
      <c r="BT110" s="957"/>
      <c r="BU110" s="957"/>
      <c r="BV110" s="957">
        <v>11012904</v>
      </c>
      <c r="BW110" s="957"/>
      <c r="BX110" s="957"/>
      <c r="BY110" s="957"/>
      <c r="BZ110" s="957"/>
      <c r="CA110" s="957">
        <v>11532144</v>
      </c>
      <c r="CB110" s="957"/>
      <c r="CC110" s="957"/>
      <c r="CD110" s="957"/>
      <c r="CE110" s="957"/>
      <c r="CF110" s="971">
        <v>195.6</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2">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207654</v>
      </c>
      <c r="BR111" s="950"/>
      <c r="BS111" s="950"/>
      <c r="BT111" s="950"/>
      <c r="BU111" s="950"/>
      <c r="BV111" s="950">
        <v>209278</v>
      </c>
      <c r="BW111" s="950"/>
      <c r="BX111" s="950"/>
      <c r="BY111" s="950"/>
      <c r="BZ111" s="950"/>
      <c r="CA111" s="950" t="s">
        <v>111</v>
      </c>
      <c r="CB111" s="950"/>
      <c r="CC111" s="950"/>
      <c r="CD111" s="950"/>
      <c r="CE111" s="950"/>
      <c r="CF111" s="944" t="s">
        <v>111</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2">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7763816</v>
      </c>
      <c r="BR112" s="950"/>
      <c r="BS112" s="950"/>
      <c r="BT112" s="950"/>
      <c r="BU112" s="950"/>
      <c r="BV112" s="950">
        <v>7495894</v>
      </c>
      <c r="BW112" s="950"/>
      <c r="BX112" s="950"/>
      <c r="BY112" s="950"/>
      <c r="BZ112" s="950"/>
      <c r="CA112" s="950">
        <v>7305289</v>
      </c>
      <c r="CB112" s="950"/>
      <c r="CC112" s="950"/>
      <c r="CD112" s="950"/>
      <c r="CE112" s="950"/>
      <c r="CF112" s="944">
        <v>123.9</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2">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396010</v>
      </c>
      <c r="AB113" s="964"/>
      <c r="AC113" s="964"/>
      <c r="AD113" s="964"/>
      <c r="AE113" s="965"/>
      <c r="AF113" s="966">
        <v>402109</v>
      </c>
      <c r="AG113" s="964"/>
      <c r="AH113" s="964"/>
      <c r="AI113" s="964"/>
      <c r="AJ113" s="965"/>
      <c r="AK113" s="966">
        <v>416392</v>
      </c>
      <c r="AL113" s="964"/>
      <c r="AM113" s="964"/>
      <c r="AN113" s="964"/>
      <c r="AO113" s="965"/>
      <c r="AP113" s="967">
        <v>7.1</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1162571</v>
      </c>
      <c r="BR113" s="950"/>
      <c r="BS113" s="950"/>
      <c r="BT113" s="950"/>
      <c r="BU113" s="950"/>
      <c r="BV113" s="950">
        <v>1148162</v>
      </c>
      <c r="BW113" s="950"/>
      <c r="BX113" s="950"/>
      <c r="BY113" s="950"/>
      <c r="BZ113" s="950"/>
      <c r="CA113" s="950">
        <v>1063602</v>
      </c>
      <c r="CB113" s="950"/>
      <c r="CC113" s="950"/>
      <c r="CD113" s="950"/>
      <c r="CE113" s="950"/>
      <c r="CF113" s="944">
        <v>18</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2">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81330</v>
      </c>
      <c r="AB114" s="989"/>
      <c r="AC114" s="989"/>
      <c r="AD114" s="989"/>
      <c r="AE114" s="990"/>
      <c r="AF114" s="991">
        <v>98655</v>
      </c>
      <c r="AG114" s="989"/>
      <c r="AH114" s="989"/>
      <c r="AI114" s="989"/>
      <c r="AJ114" s="990"/>
      <c r="AK114" s="991">
        <v>112027</v>
      </c>
      <c r="AL114" s="989"/>
      <c r="AM114" s="989"/>
      <c r="AN114" s="989"/>
      <c r="AO114" s="990"/>
      <c r="AP114" s="992">
        <v>1.9</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2523826</v>
      </c>
      <c r="BR114" s="950"/>
      <c r="BS114" s="950"/>
      <c r="BT114" s="950"/>
      <c r="BU114" s="950"/>
      <c r="BV114" s="950">
        <v>2368912</v>
      </c>
      <c r="BW114" s="950"/>
      <c r="BX114" s="950"/>
      <c r="BY114" s="950"/>
      <c r="BZ114" s="950"/>
      <c r="CA114" s="950">
        <v>2326093</v>
      </c>
      <c r="CB114" s="950"/>
      <c r="CC114" s="950"/>
      <c r="CD114" s="950"/>
      <c r="CE114" s="950"/>
      <c r="CF114" s="944">
        <v>39.5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2">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207654</v>
      </c>
      <c r="DH115" s="989"/>
      <c r="DI115" s="989"/>
      <c r="DJ115" s="989"/>
      <c r="DK115" s="990"/>
      <c r="DL115" s="991">
        <v>209278</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2">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2">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1777526</v>
      </c>
      <c r="AB117" s="1007"/>
      <c r="AC117" s="1007"/>
      <c r="AD117" s="1007"/>
      <c r="AE117" s="1008"/>
      <c r="AF117" s="1009">
        <v>1711694</v>
      </c>
      <c r="AG117" s="1007"/>
      <c r="AH117" s="1007"/>
      <c r="AI117" s="1007"/>
      <c r="AJ117" s="1008"/>
      <c r="AK117" s="1009">
        <v>1748623</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2">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287</v>
      </c>
      <c r="AG118" s="915"/>
      <c r="AH118" s="915"/>
      <c r="AI118" s="915"/>
      <c r="AJ118" s="916"/>
      <c r="AK118" s="914" t="s">
        <v>286</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2">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433</v>
      </c>
      <c r="BP119" s="1036"/>
      <c r="BQ119" s="1027">
        <v>22518145</v>
      </c>
      <c r="BR119" s="1028"/>
      <c r="BS119" s="1028"/>
      <c r="BT119" s="1028"/>
      <c r="BU119" s="1028"/>
      <c r="BV119" s="1028">
        <v>22235150</v>
      </c>
      <c r="BW119" s="1028"/>
      <c r="BX119" s="1028"/>
      <c r="BY119" s="1028"/>
      <c r="BZ119" s="1028"/>
      <c r="CA119" s="1028">
        <v>22227128</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2">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3961119</v>
      </c>
      <c r="BR120" s="957"/>
      <c r="BS120" s="957"/>
      <c r="BT120" s="957"/>
      <c r="BU120" s="957"/>
      <c r="BV120" s="957">
        <v>3761335</v>
      </c>
      <c r="BW120" s="957"/>
      <c r="BX120" s="957"/>
      <c r="BY120" s="957"/>
      <c r="BZ120" s="957"/>
      <c r="CA120" s="957">
        <v>3702127</v>
      </c>
      <c r="CB120" s="957"/>
      <c r="CC120" s="957"/>
      <c r="CD120" s="957"/>
      <c r="CE120" s="957"/>
      <c r="CF120" s="971">
        <v>62.8</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7763816</v>
      </c>
      <c r="DH120" s="957"/>
      <c r="DI120" s="957"/>
      <c r="DJ120" s="957"/>
      <c r="DK120" s="957"/>
      <c r="DL120" s="957">
        <v>7495894</v>
      </c>
      <c r="DM120" s="957"/>
      <c r="DN120" s="957"/>
      <c r="DO120" s="957"/>
      <c r="DP120" s="957"/>
      <c r="DQ120" s="957">
        <v>7305289</v>
      </c>
      <c r="DR120" s="957"/>
      <c r="DS120" s="957"/>
      <c r="DT120" s="957"/>
      <c r="DU120" s="957"/>
      <c r="DV120" s="958">
        <v>123.9</v>
      </c>
      <c r="DW120" s="958"/>
      <c r="DX120" s="958"/>
      <c r="DY120" s="958"/>
      <c r="DZ120" s="959"/>
    </row>
    <row r="121" spans="1:130" s="199" customFormat="1" ht="26.25" customHeight="1" x14ac:dyDescent="0.2">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2089832</v>
      </c>
      <c r="BR121" s="950"/>
      <c r="BS121" s="950"/>
      <c r="BT121" s="950"/>
      <c r="BU121" s="950"/>
      <c r="BV121" s="950">
        <v>2107492</v>
      </c>
      <c r="BW121" s="950"/>
      <c r="BX121" s="950"/>
      <c r="BY121" s="950"/>
      <c r="BZ121" s="950"/>
      <c r="CA121" s="950">
        <v>2011085</v>
      </c>
      <c r="CB121" s="950"/>
      <c r="CC121" s="950"/>
      <c r="CD121" s="950"/>
      <c r="CE121" s="950"/>
      <c r="CF121" s="944">
        <v>34.1</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2">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13954909</v>
      </c>
      <c r="BR122" s="1028"/>
      <c r="BS122" s="1028"/>
      <c r="BT122" s="1028"/>
      <c r="BU122" s="1028"/>
      <c r="BV122" s="1028">
        <v>14049093</v>
      </c>
      <c r="BW122" s="1028"/>
      <c r="BX122" s="1028"/>
      <c r="BY122" s="1028"/>
      <c r="BZ122" s="1028"/>
      <c r="CA122" s="1028">
        <v>14335971</v>
      </c>
      <c r="CB122" s="1028"/>
      <c r="CC122" s="1028"/>
      <c r="CD122" s="1028"/>
      <c r="CE122" s="1028"/>
      <c r="CF122" s="1048">
        <v>243.2</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2">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441</v>
      </c>
      <c r="BP123" s="1036"/>
      <c r="BQ123" s="1095">
        <v>20005860</v>
      </c>
      <c r="BR123" s="1096"/>
      <c r="BS123" s="1096"/>
      <c r="BT123" s="1096"/>
      <c r="BU123" s="1096"/>
      <c r="BV123" s="1096">
        <v>19917920</v>
      </c>
      <c r="BW123" s="1096"/>
      <c r="BX123" s="1096"/>
      <c r="BY123" s="1096"/>
      <c r="BZ123" s="1096"/>
      <c r="CA123" s="1096">
        <v>20049183</v>
      </c>
      <c r="CB123" s="1096"/>
      <c r="CC123" s="1096"/>
      <c r="CD123" s="1096"/>
      <c r="CE123" s="1096"/>
      <c r="CF123" s="1029"/>
      <c r="CG123" s="1030"/>
      <c r="CH123" s="1030"/>
      <c r="CI123" s="1030"/>
      <c r="CJ123" s="1031"/>
      <c r="CK123" s="1040"/>
      <c r="CL123" s="1041"/>
      <c r="CM123" s="1041"/>
      <c r="CN123" s="1041"/>
      <c r="CO123" s="1042"/>
      <c r="CP123" s="1050" t="s">
        <v>442</v>
      </c>
      <c r="CQ123" s="1051"/>
      <c r="CR123" s="1051"/>
      <c r="CS123" s="1051"/>
      <c r="CT123" s="1051"/>
      <c r="CU123" s="1051"/>
      <c r="CV123" s="1051"/>
      <c r="CW123" s="1051"/>
      <c r="CX123" s="1051"/>
      <c r="CY123" s="1051"/>
      <c r="CZ123" s="1051"/>
      <c r="DA123" s="1051"/>
      <c r="DB123" s="1051"/>
      <c r="DC123" s="1051"/>
      <c r="DD123" s="1051"/>
      <c r="DE123" s="1051"/>
      <c r="DF123" s="1052"/>
      <c r="DG123" s="988" t="s">
        <v>443</v>
      </c>
      <c r="DH123" s="989"/>
      <c r="DI123" s="989"/>
      <c r="DJ123" s="989"/>
      <c r="DK123" s="990"/>
      <c r="DL123" s="991" t="s">
        <v>443</v>
      </c>
      <c r="DM123" s="989"/>
      <c r="DN123" s="989"/>
      <c r="DO123" s="989"/>
      <c r="DP123" s="990"/>
      <c r="DQ123" s="991" t="s">
        <v>443</v>
      </c>
      <c r="DR123" s="989"/>
      <c r="DS123" s="989"/>
      <c r="DT123" s="989"/>
      <c r="DU123" s="990"/>
      <c r="DV123" s="992" t="s">
        <v>443</v>
      </c>
      <c r="DW123" s="993"/>
      <c r="DX123" s="993"/>
      <c r="DY123" s="993"/>
      <c r="DZ123" s="994"/>
    </row>
    <row r="124" spans="1:130" s="199" customFormat="1" ht="26.25" customHeight="1" thickBot="1" x14ac:dyDescent="0.25">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43.8</v>
      </c>
      <c r="BR124" s="1058"/>
      <c r="BS124" s="1058"/>
      <c r="BT124" s="1058"/>
      <c r="BU124" s="1058"/>
      <c r="BV124" s="1058">
        <v>39.1</v>
      </c>
      <c r="BW124" s="1058"/>
      <c r="BX124" s="1058"/>
      <c r="BY124" s="1058"/>
      <c r="BZ124" s="1058"/>
      <c r="CA124" s="1058">
        <v>36.9</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2">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5">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2">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5">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204812</v>
      </c>
      <c r="AB128" s="1078"/>
      <c r="AC128" s="1078"/>
      <c r="AD128" s="1078"/>
      <c r="AE128" s="1079"/>
      <c r="AF128" s="1080">
        <v>175681</v>
      </c>
      <c r="AG128" s="1078"/>
      <c r="AH128" s="1078"/>
      <c r="AI128" s="1078"/>
      <c r="AJ128" s="1079"/>
      <c r="AK128" s="1080">
        <v>144820</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458</v>
      </c>
      <c r="BG128" s="1085"/>
      <c r="BH128" s="1085"/>
      <c r="BI128" s="1085"/>
      <c r="BJ128" s="1085"/>
      <c r="BK128" s="1085"/>
      <c r="BL128" s="1086"/>
      <c r="BM128" s="1084">
        <v>14.02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2">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6956904</v>
      </c>
      <c r="AB129" s="989"/>
      <c r="AC129" s="989"/>
      <c r="AD129" s="989"/>
      <c r="AE129" s="990"/>
      <c r="AF129" s="991">
        <v>7101891</v>
      </c>
      <c r="AG129" s="989"/>
      <c r="AH129" s="989"/>
      <c r="AI129" s="989"/>
      <c r="AJ129" s="990"/>
      <c r="AK129" s="991">
        <v>7077241</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462</v>
      </c>
      <c r="BG129" s="1099"/>
      <c r="BH129" s="1099"/>
      <c r="BI129" s="1099"/>
      <c r="BJ129" s="1099"/>
      <c r="BK129" s="1099"/>
      <c r="BL129" s="1100"/>
      <c r="BM129" s="1098">
        <v>19.02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1229886</v>
      </c>
      <c r="AB130" s="989"/>
      <c r="AC130" s="989"/>
      <c r="AD130" s="989"/>
      <c r="AE130" s="990"/>
      <c r="AF130" s="991">
        <v>1188793</v>
      </c>
      <c r="AG130" s="989"/>
      <c r="AH130" s="989"/>
      <c r="AI130" s="989"/>
      <c r="AJ130" s="990"/>
      <c r="AK130" s="991">
        <v>1182752</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6.3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5727018</v>
      </c>
      <c r="AB131" s="1014"/>
      <c r="AC131" s="1014"/>
      <c r="AD131" s="1014"/>
      <c r="AE131" s="1015"/>
      <c r="AF131" s="1013">
        <v>5913098</v>
      </c>
      <c r="AG131" s="1014"/>
      <c r="AH131" s="1014"/>
      <c r="AI131" s="1014"/>
      <c r="AJ131" s="1015"/>
      <c r="AK131" s="1013">
        <v>5894489</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36.9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5.9861519559999996</v>
      </c>
      <c r="AB132" s="1130"/>
      <c r="AC132" s="1130"/>
      <c r="AD132" s="1130"/>
      <c r="AE132" s="1131"/>
      <c r="AF132" s="1132">
        <v>5.8720487969999997</v>
      </c>
      <c r="AG132" s="1130"/>
      <c r="AH132" s="1130"/>
      <c r="AI132" s="1130"/>
      <c r="AJ132" s="1131"/>
      <c r="AK132" s="1132">
        <v>7.1431297950000001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6.5</v>
      </c>
      <c r="AB133" s="1113"/>
      <c r="AC133" s="1113"/>
      <c r="AD133" s="1113"/>
      <c r="AE133" s="1114"/>
      <c r="AF133" s="1112">
        <v>6</v>
      </c>
      <c r="AG133" s="1113"/>
      <c r="AH133" s="1113"/>
      <c r="AI133" s="1113"/>
      <c r="AJ133" s="1114"/>
      <c r="AK133" s="1112">
        <v>6.3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32"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88"/>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6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471</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472</v>
      </c>
      <c r="H6" s="251"/>
      <c r="I6" s="251"/>
      <c r="J6" s="251"/>
      <c r="K6" s="246"/>
      <c r="L6" s="246"/>
      <c r="M6" s="246"/>
      <c r="N6" s="246"/>
    </row>
    <row r="7" spans="1:16" ht="13.2" x14ac:dyDescent="0.2">
      <c r="A7" s="250"/>
      <c r="B7" s="246"/>
      <c r="C7" s="246"/>
      <c r="D7" s="246"/>
      <c r="E7" s="246"/>
      <c r="F7" s="246"/>
      <c r="G7" s="253"/>
      <c r="H7" s="254"/>
      <c r="I7" s="254"/>
      <c r="J7" s="255"/>
      <c r="K7" s="1150" t="s">
        <v>473</v>
      </c>
      <c r="L7" s="256"/>
      <c r="M7" s="257" t="s">
        <v>474</v>
      </c>
      <c r="N7" s="258"/>
    </row>
    <row r="8" spans="1:16" ht="13.2" x14ac:dyDescent="0.2">
      <c r="A8" s="250"/>
      <c r="B8" s="246"/>
      <c r="C8" s="246"/>
      <c r="D8" s="246"/>
      <c r="E8" s="246"/>
      <c r="F8" s="246"/>
      <c r="G8" s="259"/>
      <c r="H8" s="260"/>
      <c r="I8" s="260"/>
      <c r="J8" s="261"/>
      <c r="K8" s="1151"/>
      <c r="L8" s="262" t="s">
        <v>475</v>
      </c>
      <c r="M8" s="263" t="s">
        <v>476</v>
      </c>
      <c r="N8" s="264" t="s">
        <v>477</v>
      </c>
    </row>
    <row r="9" spans="1:16" ht="13.2" x14ac:dyDescent="0.2">
      <c r="A9" s="250"/>
      <c r="B9" s="246"/>
      <c r="C9" s="246"/>
      <c r="D9" s="246"/>
      <c r="E9" s="246"/>
      <c r="F9" s="246"/>
      <c r="G9" s="1152" t="s">
        <v>478</v>
      </c>
      <c r="H9" s="1153"/>
      <c r="I9" s="1153"/>
      <c r="J9" s="1154"/>
      <c r="K9" s="265">
        <v>1875818</v>
      </c>
      <c r="L9" s="266">
        <v>58021</v>
      </c>
      <c r="M9" s="267">
        <v>55845</v>
      </c>
      <c r="N9" s="268">
        <v>3.9</v>
      </c>
    </row>
    <row r="10" spans="1:16" ht="13.2" x14ac:dyDescent="0.2">
      <c r="A10" s="250"/>
      <c r="B10" s="246"/>
      <c r="C10" s="246"/>
      <c r="D10" s="246"/>
      <c r="E10" s="246"/>
      <c r="F10" s="246"/>
      <c r="G10" s="1152" t="s">
        <v>479</v>
      </c>
      <c r="H10" s="1153"/>
      <c r="I10" s="1153"/>
      <c r="J10" s="1154"/>
      <c r="K10" s="269">
        <v>186233</v>
      </c>
      <c r="L10" s="270">
        <v>5760</v>
      </c>
      <c r="M10" s="271">
        <v>5607</v>
      </c>
      <c r="N10" s="272">
        <v>2.7</v>
      </c>
    </row>
    <row r="11" spans="1:16" ht="13.5" customHeight="1" x14ac:dyDescent="0.2">
      <c r="A11" s="250"/>
      <c r="B11" s="246"/>
      <c r="C11" s="246"/>
      <c r="D11" s="246"/>
      <c r="E11" s="246"/>
      <c r="F11" s="246"/>
      <c r="G11" s="1152" t="s">
        <v>480</v>
      </c>
      <c r="H11" s="1153"/>
      <c r="I11" s="1153"/>
      <c r="J11" s="1154"/>
      <c r="K11" s="269">
        <v>409373</v>
      </c>
      <c r="L11" s="270">
        <v>12662</v>
      </c>
      <c r="M11" s="271">
        <v>8384</v>
      </c>
      <c r="N11" s="272">
        <v>51</v>
      </c>
    </row>
    <row r="12" spans="1:16" ht="13.5" customHeight="1" x14ac:dyDescent="0.2">
      <c r="A12" s="250"/>
      <c r="B12" s="246"/>
      <c r="C12" s="246"/>
      <c r="D12" s="246"/>
      <c r="E12" s="246"/>
      <c r="F12" s="246"/>
      <c r="G12" s="1152" t="s">
        <v>481</v>
      </c>
      <c r="H12" s="1153"/>
      <c r="I12" s="1153"/>
      <c r="J12" s="1154"/>
      <c r="K12" s="269" t="s">
        <v>482</v>
      </c>
      <c r="L12" s="270" t="s">
        <v>482</v>
      </c>
      <c r="M12" s="271">
        <v>147</v>
      </c>
      <c r="N12" s="272" t="s">
        <v>482</v>
      </c>
    </row>
    <row r="13" spans="1:16" ht="13.5" customHeight="1" x14ac:dyDescent="0.2">
      <c r="A13" s="250"/>
      <c r="B13" s="246"/>
      <c r="C13" s="246"/>
      <c r="D13" s="246"/>
      <c r="E13" s="246"/>
      <c r="F13" s="246"/>
      <c r="G13" s="1152" t="s">
        <v>483</v>
      </c>
      <c r="H13" s="1153"/>
      <c r="I13" s="1153"/>
      <c r="J13" s="1154"/>
      <c r="K13" s="269" t="s">
        <v>482</v>
      </c>
      <c r="L13" s="270" t="s">
        <v>482</v>
      </c>
      <c r="M13" s="271">
        <v>6</v>
      </c>
      <c r="N13" s="272" t="s">
        <v>482</v>
      </c>
    </row>
    <row r="14" spans="1:16" ht="13.5" customHeight="1" x14ac:dyDescent="0.2">
      <c r="A14" s="250"/>
      <c r="B14" s="246"/>
      <c r="C14" s="246"/>
      <c r="D14" s="246"/>
      <c r="E14" s="246"/>
      <c r="F14" s="246"/>
      <c r="G14" s="1152" t="s">
        <v>484</v>
      </c>
      <c r="H14" s="1153"/>
      <c r="I14" s="1153"/>
      <c r="J14" s="1154"/>
      <c r="K14" s="269">
        <v>76158</v>
      </c>
      <c r="L14" s="270">
        <v>2356</v>
      </c>
      <c r="M14" s="271">
        <v>2653</v>
      </c>
      <c r="N14" s="272">
        <v>-11.2</v>
      </c>
    </row>
    <row r="15" spans="1:16" ht="13.5" customHeight="1" x14ac:dyDescent="0.2">
      <c r="A15" s="250"/>
      <c r="B15" s="246"/>
      <c r="C15" s="246"/>
      <c r="D15" s="246"/>
      <c r="E15" s="246"/>
      <c r="F15" s="246"/>
      <c r="G15" s="1152" t="s">
        <v>485</v>
      </c>
      <c r="H15" s="1153"/>
      <c r="I15" s="1153"/>
      <c r="J15" s="1154"/>
      <c r="K15" s="269">
        <v>31236</v>
      </c>
      <c r="L15" s="270">
        <v>966</v>
      </c>
      <c r="M15" s="271">
        <v>1240</v>
      </c>
      <c r="N15" s="272">
        <v>-22.1</v>
      </c>
    </row>
    <row r="16" spans="1:16" ht="13.2" x14ac:dyDescent="0.2">
      <c r="A16" s="250"/>
      <c r="B16" s="246"/>
      <c r="C16" s="246"/>
      <c r="D16" s="246"/>
      <c r="E16" s="246"/>
      <c r="F16" s="246"/>
      <c r="G16" s="1155" t="s">
        <v>486</v>
      </c>
      <c r="H16" s="1156"/>
      <c r="I16" s="1156"/>
      <c r="J16" s="1157"/>
      <c r="K16" s="270">
        <v>-208498</v>
      </c>
      <c r="L16" s="270">
        <v>-6449</v>
      </c>
      <c r="M16" s="271">
        <v>-5294</v>
      </c>
      <c r="N16" s="272">
        <v>21.8</v>
      </c>
    </row>
    <row r="17" spans="1:16" ht="13.2" x14ac:dyDescent="0.2">
      <c r="A17" s="250"/>
      <c r="B17" s="246"/>
      <c r="C17" s="246"/>
      <c r="D17" s="246"/>
      <c r="E17" s="246"/>
      <c r="F17" s="246"/>
      <c r="G17" s="1155" t="s">
        <v>170</v>
      </c>
      <c r="H17" s="1156"/>
      <c r="I17" s="1156"/>
      <c r="J17" s="1157"/>
      <c r="K17" s="270">
        <v>2370320</v>
      </c>
      <c r="L17" s="270">
        <v>73316</v>
      </c>
      <c r="M17" s="271">
        <v>68586</v>
      </c>
      <c r="N17" s="272">
        <v>6.9</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487</v>
      </c>
      <c r="H19" s="246"/>
      <c r="I19" s="246"/>
      <c r="J19" s="246"/>
      <c r="K19" s="246"/>
      <c r="L19" s="246"/>
      <c r="M19" s="246"/>
      <c r="N19" s="246"/>
    </row>
    <row r="20" spans="1:16" ht="13.2" x14ac:dyDescent="0.2">
      <c r="A20" s="250"/>
      <c r="B20" s="246"/>
      <c r="C20" s="246"/>
      <c r="D20" s="246"/>
      <c r="E20" s="246"/>
      <c r="F20" s="246"/>
      <c r="G20" s="274"/>
      <c r="H20" s="275"/>
      <c r="I20" s="275"/>
      <c r="J20" s="276"/>
      <c r="K20" s="277" t="s">
        <v>488</v>
      </c>
      <c r="L20" s="278" t="s">
        <v>489</v>
      </c>
      <c r="M20" s="279" t="s">
        <v>490</v>
      </c>
      <c r="N20" s="280"/>
    </row>
    <row r="21" spans="1:16" s="286" customFormat="1" ht="13.2" x14ac:dyDescent="0.2">
      <c r="A21" s="281"/>
      <c r="B21" s="251"/>
      <c r="C21" s="251"/>
      <c r="D21" s="251"/>
      <c r="E21" s="251"/>
      <c r="F21" s="251"/>
      <c r="G21" s="1147" t="s">
        <v>491</v>
      </c>
      <c r="H21" s="1148"/>
      <c r="I21" s="1148"/>
      <c r="J21" s="1149"/>
      <c r="K21" s="282">
        <v>7.21</v>
      </c>
      <c r="L21" s="283">
        <v>6.42</v>
      </c>
      <c r="M21" s="284">
        <v>0.79</v>
      </c>
      <c r="N21" s="251"/>
      <c r="O21" s="285"/>
      <c r="P21" s="281"/>
    </row>
    <row r="22" spans="1:16" s="286" customFormat="1" ht="13.2" x14ac:dyDescent="0.2">
      <c r="A22" s="281"/>
      <c r="B22" s="251"/>
      <c r="C22" s="251"/>
      <c r="D22" s="251"/>
      <c r="E22" s="251"/>
      <c r="F22" s="251"/>
      <c r="G22" s="1147" t="s">
        <v>492</v>
      </c>
      <c r="H22" s="1148"/>
      <c r="I22" s="1148"/>
      <c r="J22" s="1149"/>
      <c r="K22" s="287">
        <v>93.7</v>
      </c>
      <c r="L22" s="288">
        <v>97.3</v>
      </c>
      <c r="M22" s="289">
        <v>-3.6</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493</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494</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495</v>
      </c>
      <c r="H29" s="251"/>
      <c r="I29" s="251"/>
      <c r="J29" s="251"/>
      <c r="K29" s="246"/>
      <c r="L29" s="246"/>
      <c r="M29" s="246"/>
      <c r="N29" s="246"/>
      <c r="O29" s="295"/>
    </row>
    <row r="30" spans="1:16" ht="13.2" x14ac:dyDescent="0.2">
      <c r="A30" s="250"/>
      <c r="B30" s="246"/>
      <c r="C30" s="246"/>
      <c r="D30" s="246"/>
      <c r="E30" s="246"/>
      <c r="F30" s="246"/>
      <c r="G30" s="253"/>
      <c r="H30" s="254"/>
      <c r="I30" s="254"/>
      <c r="J30" s="255"/>
      <c r="K30" s="1150" t="s">
        <v>473</v>
      </c>
      <c r="L30" s="256"/>
      <c r="M30" s="257" t="s">
        <v>474</v>
      </c>
      <c r="N30" s="258"/>
    </row>
    <row r="31" spans="1:16" ht="13.2" x14ac:dyDescent="0.2">
      <c r="A31" s="250"/>
      <c r="B31" s="246"/>
      <c r="C31" s="246"/>
      <c r="D31" s="246"/>
      <c r="E31" s="246"/>
      <c r="F31" s="246"/>
      <c r="G31" s="259"/>
      <c r="H31" s="260"/>
      <c r="I31" s="260"/>
      <c r="J31" s="261"/>
      <c r="K31" s="1151"/>
      <c r="L31" s="262" t="s">
        <v>475</v>
      </c>
      <c r="M31" s="263" t="s">
        <v>476</v>
      </c>
      <c r="N31" s="264" t="s">
        <v>477</v>
      </c>
    </row>
    <row r="32" spans="1:16" ht="27" customHeight="1" x14ac:dyDescent="0.2">
      <c r="A32" s="250"/>
      <c r="B32" s="246"/>
      <c r="C32" s="246"/>
      <c r="D32" s="246"/>
      <c r="E32" s="246"/>
      <c r="F32" s="246"/>
      <c r="G32" s="1163" t="s">
        <v>496</v>
      </c>
      <c r="H32" s="1164"/>
      <c r="I32" s="1164"/>
      <c r="J32" s="1165"/>
      <c r="K32" s="296">
        <v>1220204</v>
      </c>
      <c r="L32" s="296">
        <v>37742</v>
      </c>
      <c r="M32" s="297">
        <v>31128</v>
      </c>
      <c r="N32" s="298">
        <v>21.2</v>
      </c>
    </row>
    <row r="33" spans="1:16" ht="13.5" customHeight="1" x14ac:dyDescent="0.2">
      <c r="A33" s="250"/>
      <c r="B33" s="246"/>
      <c r="C33" s="246"/>
      <c r="D33" s="246"/>
      <c r="E33" s="246"/>
      <c r="F33" s="246"/>
      <c r="G33" s="1163" t="s">
        <v>497</v>
      </c>
      <c r="H33" s="1164"/>
      <c r="I33" s="1164"/>
      <c r="J33" s="1165"/>
      <c r="K33" s="296" t="s">
        <v>482</v>
      </c>
      <c r="L33" s="296" t="s">
        <v>482</v>
      </c>
      <c r="M33" s="297" t="s">
        <v>482</v>
      </c>
      <c r="N33" s="298" t="s">
        <v>482</v>
      </c>
    </row>
    <row r="34" spans="1:16" ht="27" customHeight="1" x14ac:dyDescent="0.2">
      <c r="A34" s="250"/>
      <c r="B34" s="246"/>
      <c r="C34" s="246"/>
      <c r="D34" s="246"/>
      <c r="E34" s="246"/>
      <c r="F34" s="246"/>
      <c r="G34" s="1163" t="s">
        <v>498</v>
      </c>
      <c r="H34" s="1164"/>
      <c r="I34" s="1164"/>
      <c r="J34" s="1165"/>
      <c r="K34" s="296" t="s">
        <v>482</v>
      </c>
      <c r="L34" s="296" t="s">
        <v>482</v>
      </c>
      <c r="M34" s="297" t="s">
        <v>482</v>
      </c>
      <c r="N34" s="298" t="s">
        <v>482</v>
      </c>
    </row>
    <row r="35" spans="1:16" ht="27" customHeight="1" x14ac:dyDescent="0.2">
      <c r="A35" s="250"/>
      <c r="B35" s="246"/>
      <c r="C35" s="246"/>
      <c r="D35" s="246"/>
      <c r="E35" s="246"/>
      <c r="F35" s="246"/>
      <c r="G35" s="1163" t="s">
        <v>499</v>
      </c>
      <c r="H35" s="1164"/>
      <c r="I35" s="1164"/>
      <c r="J35" s="1165"/>
      <c r="K35" s="296">
        <v>416392</v>
      </c>
      <c r="L35" s="296">
        <v>12879</v>
      </c>
      <c r="M35" s="297">
        <v>9784</v>
      </c>
      <c r="N35" s="298">
        <v>31.6</v>
      </c>
    </row>
    <row r="36" spans="1:16" ht="27" customHeight="1" x14ac:dyDescent="0.2">
      <c r="A36" s="250"/>
      <c r="B36" s="246"/>
      <c r="C36" s="246"/>
      <c r="D36" s="246"/>
      <c r="E36" s="246"/>
      <c r="F36" s="246"/>
      <c r="G36" s="1163" t="s">
        <v>500</v>
      </c>
      <c r="H36" s="1164"/>
      <c r="I36" s="1164"/>
      <c r="J36" s="1165"/>
      <c r="K36" s="296">
        <v>112027</v>
      </c>
      <c r="L36" s="296">
        <v>3465</v>
      </c>
      <c r="M36" s="297">
        <v>2611</v>
      </c>
      <c r="N36" s="298">
        <v>32.700000000000003</v>
      </c>
    </row>
    <row r="37" spans="1:16" ht="13.5" customHeight="1" x14ac:dyDescent="0.2">
      <c r="A37" s="250"/>
      <c r="B37" s="246"/>
      <c r="C37" s="246"/>
      <c r="D37" s="246"/>
      <c r="E37" s="246"/>
      <c r="F37" s="246"/>
      <c r="G37" s="1163" t="s">
        <v>501</v>
      </c>
      <c r="H37" s="1164"/>
      <c r="I37" s="1164"/>
      <c r="J37" s="1165"/>
      <c r="K37" s="296" t="s">
        <v>482</v>
      </c>
      <c r="L37" s="296" t="s">
        <v>482</v>
      </c>
      <c r="M37" s="297">
        <v>1177</v>
      </c>
      <c r="N37" s="298" t="s">
        <v>482</v>
      </c>
    </row>
    <row r="38" spans="1:16" ht="27" customHeight="1" x14ac:dyDescent="0.2">
      <c r="A38" s="250"/>
      <c r="B38" s="246"/>
      <c r="C38" s="246"/>
      <c r="D38" s="246"/>
      <c r="E38" s="246"/>
      <c r="F38" s="246"/>
      <c r="G38" s="1166" t="s">
        <v>502</v>
      </c>
      <c r="H38" s="1167"/>
      <c r="I38" s="1167"/>
      <c r="J38" s="1168"/>
      <c r="K38" s="299" t="s">
        <v>482</v>
      </c>
      <c r="L38" s="299" t="s">
        <v>482</v>
      </c>
      <c r="M38" s="300">
        <v>1</v>
      </c>
      <c r="N38" s="301" t="s">
        <v>482</v>
      </c>
      <c r="O38" s="295"/>
    </row>
    <row r="39" spans="1:16" ht="13.2" x14ac:dyDescent="0.2">
      <c r="A39" s="250"/>
      <c r="B39" s="246"/>
      <c r="C39" s="246"/>
      <c r="D39" s="246"/>
      <c r="E39" s="246"/>
      <c r="F39" s="246"/>
      <c r="G39" s="1166" t="s">
        <v>503</v>
      </c>
      <c r="H39" s="1167"/>
      <c r="I39" s="1167"/>
      <c r="J39" s="1168"/>
      <c r="K39" s="302">
        <v>-144820</v>
      </c>
      <c r="L39" s="302">
        <v>-4479</v>
      </c>
      <c r="M39" s="303">
        <v>-3247</v>
      </c>
      <c r="N39" s="304">
        <v>37.9</v>
      </c>
      <c r="O39" s="295"/>
    </row>
    <row r="40" spans="1:16" ht="27" customHeight="1" x14ac:dyDescent="0.2">
      <c r="A40" s="250"/>
      <c r="B40" s="246"/>
      <c r="C40" s="246"/>
      <c r="D40" s="246"/>
      <c r="E40" s="246"/>
      <c r="F40" s="246"/>
      <c r="G40" s="1163" t="s">
        <v>504</v>
      </c>
      <c r="H40" s="1164"/>
      <c r="I40" s="1164"/>
      <c r="J40" s="1165"/>
      <c r="K40" s="302">
        <v>-1182752</v>
      </c>
      <c r="L40" s="302">
        <v>-36584</v>
      </c>
      <c r="M40" s="303">
        <v>-28558</v>
      </c>
      <c r="N40" s="304">
        <v>28.1</v>
      </c>
      <c r="O40" s="295"/>
    </row>
    <row r="41" spans="1:16" ht="13.2" x14ac:dyDescent="0.2">
      <c r="A41" s="250"/>
      <c r="B41" s="246"/>
      <c r="C41" s="246"/>
      <c r="D41" s="246"/>
      <c r="E41" s="246"/>
      <c r="F41" s="246"/>
      <c r="G41" s="1169" t="s">
        <v>281</v>
      </c>
      <c r="H41" s="1170"/>
      <c r="I41" s="1170"/>
      <c r="J41" s="1171"/>
      <c r="K41" s="296">
        <v>421051</v>
      </c>
      <c r="L41" s="302">
        <v>13024</v>
      </c>
      <c r="M41" s="303">
        <v>12895</v>
      </c>
      <c r="N41" s="304">
        <v>1</v>
      </c>
      <c r="O41" s="295"/>
    </row>
    <row r="42" spans="1:16" ht="13.2" x14ac:dyDescent="0.2">
      <c r="A42" s="250"/>
      <c r="B42" s="246"/>
      <c r="C42" s="246"/>
      <c r="D42" s="246"/>
      <c r="E42" s="246"/>
      <c r="F42" s="246"/>
      <c r="G42" s="305" t="s">
        <v>505</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506</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507</v>
      </c>
      <c r="H48" s="310"/>
      <c r="I48" s="310"/>
      <c r="J48" s="310"/>
      <c r="K48" s="310"/>
      <c r="L48" s="310"/>
      <c r="M48" s="311"/>
      <c r="N48" s="310"/>
    </row>
    <row r="49" spans="1:14" ht="13.5" customHeight="1" x14ac:dyDescent="0.2">
      <c r="A49" s="250"/>
      <c r="B49" s="246"/>
      <c r="C49" s="246"/>
      <c r="D49" s="246"/>
      <c r="E49" s="246"/>
      <c r="F49" s="246"/>
      <c r="G49" s="312"/>
      <c r="H49" s="313"/>
      <c r="I49" s="1158" t="s">
        <v>473</v>
      </c>
      <c r="J49" s="1160" t="s">
        <v>508</v>
      </c>
      <c r="K49" s="1161"/>
      <c r="L49" s="1161"/>
      <c r="M49" s="1161"/>
      <c r="N49" s="1162"/>
    </row>
    <row r="50" spans="1:14" ht="13.2" x14ac:dyDescent="0.2">
      <c r="A50" s="250"/>
      <c r="B50" s="246"/>
      <c r="C50" s="246"/>
      <c r="D50" s="246"/>
      <c r="E50" s="246"/>
      <c r="F50" s="246"/>
      <c r="G50" s="314"/>
      <c r="H50" s="315"/>
      <c r="I50" s="1159"/>
      <c r="J50" s="316" t="s">
        <v>509</v>
      </c>
      <c r="K50" s="317" t="s">
        <v>510</v>
      </c>
      <c r="L50" s="318" t="s">
        <v>511</v>
      </c>
      <c r="M50" s="319" t="s">
        <v>512</v>
      </c>
      <c r="N50" s="320" t="s">
        <v>513</v>
      </c>
    </row>
    <row r="51" spans="1:14" ht="13.2" x14ac:dyDescent="0.2">
      <c r="A51" s="250"/>
      <c r="B51" s="246"/>
      <c r="C51" s="246"/>
      <c r="D51" s="246"/>
      <c r="E51" s="246"/>
      <c r="F51" s="246"/>
      <c r="G51" s="312" t="s">
        <v>514</v>
      </c>
      <c r="H51" s="313"/>
      <c r="I51" s="321">
        <v>612275</v>
      </c>
      <c r="J51" s="322">
        <v>18626</v>
      </c>
      <c r="K51" s="323">
        <v>-38.299999999999997</v>
      </c>
      <c r="L51" s="324">
        <v>46819</v>
      </c>
      <c r="M51" s="325">
        <v>9.3000000000000007</v>
      </c>
      <c r="N51" s="326">
        <v>-47.6</v>
      </c>
    </row>
    <row r="52" spans="1:14" ht="13.2" x14ac:dyDescent="0.2">
      <c r="A52" s="250"/>
      <c r="B52" s="246"/>
      <c r="C52" s="246"/>
      <c r="D52" s="246"/>
      <c r="E52" s="246"/>
      <c r="F52" s="246"/>
      <c r="G52" s="327"/>
      <c r="H52" s="328" t="s">
        <v>515</v>
      </c>
      <c r="I52" s="329">
        <v>257816</v>
      </c>
      <c r="J52" s="330">
        <v>7843</v>
      </c>
      <c r="K52" s="331">
        <v>-63</v>
      </c>
      <c r="L52" s="332">
        <v>24121</v>
      </c>
      <c r="M52" s="333">
        <v>9.5</v>
      </c>
      <c r="N52" s="334">
        <v>-72.5</v>
      </c>
    </row>
    <row r="53" spans="1:14" ht="13.2" x14ac:dyDescent="0.2">
      <c r="A53" s="250"/>
      <c r="B53" s="246"/>
      <c r="C53" s="246"/>
      <c r="D53" s="246"/>
      <c r="E53" s="246"/>
      <c r="F53" s="246"/>
      <c r="G53" s="312" t="s">
        <v>516</v>
      </c>
      <c r="H53" s="313"/>
      <c r="I53" s="321">
        <v>716576</v>
      </c>
      <c r="J53" s="322">
        <v>21790</v>
      </c>
      <c r="K53" s="323">
        <v>17</v>
      </c>
      <c r="L53" s="324">
        <v>53270</v>
      </c>
      <c r="M53" s="325">
        <v>13.8</v>
      </c>
      <c r="N53" s="326">
        <v>3.2</v>
      </c>
    </row>
    <row r="54" spans="1:14" ht="13.2" x14ac:dyDescent="0.2">
      <c r="A54" s="250"/>
      <c r="B54" s="246"/>
      <c r="C54" s="246"/>
      <c r="D54" s="246"/>
      <c r="E54" s="246"/>
      <c r="F54" s="246"/>
      <c r="G54" s="327"/>
      <c r="H54" s="328" t="s">
        <v>515</v>
      </c>
      <c r="I54" s="329">
        <v>270472</v>
      </c>
      <c r="J54" s="330">
        <v>8225</v>
      </c>
      <c r="K54" s="331">
        <v>4.9000000000000004</v>
      </c>
      <c r="L54" s="332">
        <v>24316</v>
      </c>
      <c r="M54" s="333">
        <v>0.8</v>
      </c>
      <c r="N54" s="334">
        <v>4.0999999999999996</v>
      </c>
    </row>
    <row r="55" spans="1:14" ht="13.2" x14ac:dyDescent="0.2">
      <c r="A55" s="250"/>
      <c r="B55" s="246"/>
      <c r="C55" s="246"/>
      <c r="D55" s="246"/>
      <c r="E55" s="246"/>
      <c r="F55" s="246"/>
      <c r="G55" s="312" t="s">
        <v>517</v>
      </c>
      <c r="H55" s="313"/>
      <c r="I55" s="321">
        <v>1156297</v>
      </c>
      <c r="J55" s="322">
        <v>35340</v>
      </c>
      <c r="K55" s="323">
        <v>62.2</v>
      </c>
      <c r="L55" s="324">
        <v>53292</v>
      </c>
      <c r="M55" s="325">
        <v>0</v>
      </c>
      <c r="N55" s="326">
        <v>62.2</v>
      </c>
    </row>
    <row r="56" spans="1:14" ht="13.2" x14ac:dyDescent="0.2">
      <c r="A56" s="250"/>
      <c r="B56" s="246"/>
      <c r="C56" s="246"/>
      <c r="D56" s="246"/>
      <c r="E56" s="246"/>
      <c r="F56" s="246"/>
      <c r="G56" s="327"/>
      <c r="H56" s="328" t="s">
        <v>515</v>
      </c>
      <c r="I56" s="329">
        <v>607088</v>
      </c>
      <c r="J56" s="330">
        <v>18555</v>
      </c>
      <c r="K56" s="331">
        <v>125.6</v>
      </c>
      <c r="L56" s="332">
        <v>28900</v>
      </c>
      <c r="M56" s="333">
        <v>18.899999999999999</v>
      </c>
      <c r="N56" s="334">
        <v>106.7</v>
      </c>
    </row>
    <row r="57" spans="1:14" ht="13.2" x14ac:dyDescent="0.2">
      <c r="A57" s="250"/>
      <c r="B57" s="246"/>
      <c r="C57" s="246"/>
      <c r="D57" s="246"/>
      <c r="E57" s="246"/>
      <c r="F57" s="246"/>
      <c r="G57" s="312" t="s">
        <v>518</v>
      </c>
      <c r="H57" s="313"/>
      <c r="I57" s="321">
        <v>1683883</v>
      </c>
      <c r="J57" s="322">
        <v>51774</v>
      </c>
      <c r="K57" s="323">
        <v>46.5</v>
      </c>
      <c r="L57" s="324">
        <v>49919</v>
      </c>
      <c r="M57" s="325">
        <v>-6.3</v>
      </c>
      <c r="N57" s="326">
        <v>52.8</v>
      </c>
    </row>
    <row r="58" spans="1:14" ht="13.2" x14ac:dyDescent="0.2">
      <c r="A58" s="250"/>
      <c r="B58" s="246"/>
      <c r="C58" s="246"/>
      <c r="D58" s="246"/>
      <c r="E58" s="246"/>
      <c r="F58" s="246"/>
      <c r="G58" s="327"/>
      <c r="H58" s="328" t="s">
        <v>515</v>
      </c>
      <c r="I58" s="329">
        <v>1244524</v>
      </c>
      <c r="J58" s="330">
        <v>38265</v>
      </c>
      <c r="K58" s="331">
        <v>106.2</v>
      </c>
      <c r="L58" s="332">
        <v>26398</v>
      </c>
      <c r="M58" s="333">
        <v>-8.6999999999999993</v>
      </c>
      <c r="N58" s="334">
        <v>114.9</v>
      </c>
    </row>
    <row r="59" spans="1:14" ht="13.2" x14ac:dyDescent="0.2">
      <c r="A59" s="250"/>
      <c r="B59" s="246"/>
      <c r="C59" s="246"/>
      <c r="D59" s="246"/>
      <c r="E59" s="246"/>
      <c r="F59" s="246"/>
      <c r="G59" s="312" t="s">
        <v>519</v>
      </c>
      <c r="H59" s="313"/>
      <c r="I59" s="321">
        <v>1089462</v>
      </c>
      <c r="J59" s="322">
        <v>33698</v>
      </c>
      <c r="K59" s="323">
        <v>-34.9</v>
      </c>
      <c r="L59" s="324">
        <v>47738</v>
      </c>
      <c r="M59" s="325">
        <v>-4.4000000000000004</v>
      </c>
      <c r="N59" s="326">
        <v>-30.5</v>
      </c>
    </row>
    <row r="60" spans="1:14" ht="13.2" x14ac:dyDescent="0.2">
      <c r="A60" s="250"/>
      <c r="B60" s="246"/>
      <c r="C60" s="246"/>
      <c r="D60" s="246"/>
      <c r="E60" s="246"/>
      <c r="F60" s="246"/>
      <c r="G60" s="327"/>
      <c r="H60" s="328" t="s">
        <v>515</v>
      </c>
      <c r="I60" s="335">
        <v>766640</v>
      </c>
      <c r="J60" s="330">
        <v>23713</v>
      </c>
      <c r="K60" s="331">
        <v>-38</v>
      </c>
      <c r="L60" s="332">
        <v>24937</v>
      </c>
      <c r="M60" s="333">
        <v>-5.5</v>
      </c>
      <c r="N60" s="334">
        <v>-32.5</v>
      </c>
    </row>
    <row r="61" spans="1:14" ht="13.2" x14ac:dyDescent="0.2">
      <c r="A61" s="250"/>
      <c r="B61" s="246"/>
      <c r="C61" s="246"/>
      <c r="D61" s="246"/>
      <c r="E61" s="246"/>
      <c r="F61" s="246"/>
      <c r="G61" s="312" t="s">
        <v>520</v>
      </c>
      <c r="H61" s="336"/>
      <c r="I61" s="337">
        <v>1051699</v>
      </c>
      <c r="J61" s="338">
        <v>32246</v>
      </c>
      <c r="K61" s="339">
        <v>10.5</v>
      </c>
      <c r="L61" s="340">
        <v>50208</v>
      </c>
      <c r="M61" s="341">
        <v>2.5</v>
      </c>
      <c r="N61" s="326">
        <v>8</v>
      </c>
    </row>
    <row r="62" spans="1:14" ht="13.2" x14ac:dyDescent="0.2">
      <c r="A62" s="250"/>
      <c r="B62" s="246"/>
      <c r="C62" s="246"/>
      <c r="D62" s="246"/>
      <c r="E62" s="246"/>
      <c r="F62" s="246"/>
      <c r="G62" s="327"/>
      <c r="H62" s="328" t="s">
        <v>515</v>
      </c>
      <c r="I62" s="329">
        <v>629308</v>
      </c>
      <c r="J62" s="330">
        <v>19320</v>
      </c>
      <c r="K62" s="331">
        <v>27.1</v>
      </c>
      <c r="L62" s="332">
        <v>25734</v>
      </c>
      <c r="M62" s="333">
        <v>3</v>
      </c>
      <c r="N62" s="334">
        <v>24.1</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21"/>
  <sheetViews>
    <sheetView showGridLines="0" zoomScale="90" zoomScaleNormal="9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21" spans="34:34" ht="13.5" hidden="1" customHeight="1" x14ac:dyDescent="0.2">
      <c r="AH121" s="243"/>
    </row>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21"/>
  <sheetViews>
    <sheetView showGridLines="0" zoomScale="70" zoomScaleNormal="7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21" spans="34:34" ht="13.5" hidden="1" customHeight="1" x14ac:dyDescent="0.2">
      <c r="AH121" s="243"/>
    </row>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2">
      <c r="B47" s="10"/>
      <c r="C47" s="1172" t="s">
        <v>3</v>
      </c>
      <c r="D47" s="1172"/>
      <c r="E47" s="1173"/>
      <c r="F47" s="11">
        <v>19.66</v>
      </c>
      <c r="G47" s="12">
        <v>26.85</v>
      </c>
      <c r="H47" s="12">
        <v>31.23</v>
      </c>
      <c r="I47" s="12">
        <v>34.880000000000003</v>
      </c>
      <c r="J47" s="13">
        <v>35.03</v>
      </c>
    </row>
    <row r="48" spans="2:10" ht="57.75" customHeight="1" x14ac:dyDescent="0.2">
      <c r="B48" s="14"/>
      <c r="C48" s="1174" t="s">
        <v>4</v>
      </c>
      <c r="D48" s="1174"/>
      <c r="E48" s="1175"/>
      <c r="F48" s="15">
        <v>9.68</v>
      </c>
      <c r="G48" s="16">
        <v>12.63</v>
      </c>
      <c r="H48" s="16">
        <v>12.62</v>
      </c>
      <c r="I48" s="16">
        <v>11.08</v>
      </c>
      <c r="J48" s="17">
        <v>6.38</v>
      </c>
    </row>
    <row r="49" spans="2:10" ht="57.75" customHeight="1" thickBot="1" x14ac:dyDescent="0.25">
      <c r="B49" s="18"/>
      <c r="C49" s="1176" t="s">
        <v>5</v>
      </c>
      <c r="D49" s="1176"/>
      <c r="E49" s="1177"/>
      <c r="F49" s="19">
        <v>8.3800000000000008</v>
      </c>
      <c r="G49" s="20">
        <v>10.41</v>
      </c>
      <c r="H49" s="20">
        <v>4.3499999999999996</v>
      </c>
      <c r="I49" s="20">
        <v>3</v>
      </c>
      <c r="J49" s="21" t="s">
        <v>527</v>
      </c>
    </row>
    <row r="50" spans="2:10" ht="13.5"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2">
      <c r="A34" s="22"/>
      <c r="B34" s="31"/>
      <c r="C34" s="1184" t="s">
        <v>528</v>
      </c>
      <c r="D34" s="1184"/>
      <c r="E34" s="1185"/>
      <c r="F34" s="32">
        <v>6.52</v>
      </c>
      <c r="G34" s="33">
        <v>7.22</v>
      </c>
      <c r="H34" s="33">
        <v>8.44</v>
      </c>
      <c r="I34" s="33">
        <v>9.26</v>
      </c>
      <c r="J34" s="34">
        <v>9.9</v>
      </c>
      <c r="K34" s="22"/>
      <c r="L34" s="22"/>
      <c r="M34" s="22"/>
      <c r="N34" s="22"/>
      <c r="O34" s="22"/>
      <c r="P34" s="22"/>
    </row>
    <row r="35" spans="1:16" ht="39" customHeight="1" x14ac:dyDescent="0.2">
      <c r="A35" s="22"/>
      <c r="B35" s="35"/>
      <c r="C35" s="1178" t="s">
        <v>529</v>
      </c>
      <c r="D35" s="1179"/>
      <c r="E35" s="1180"/>
      <c r="F35" s="36">
        <v>6.64</v>
      </c>
      <c r="G35" s="37">
        <v>7.23</v>
      </c>
      <c r="H35" s="37">
        <v>6.88</v>
      </c>
      <c r="I35" s="37">
        <v>7.12</v>
      </c>
      <c r="J35" s="38">
        <v>8.02</v>
      </c>
      <c r="K35" s="22"/>
      <c r="L35" s="22"/>
      <c r="M35" s="22"/>
      <c r="N35" s="22"/>
      <c r="O35" s="22"/>
      <c r="P35" s="22"/>
    </row>
    <row r="36" spans="1:16" ht="39" customHeight="1" x14ac:dyDescent="0.2">
      <c r="A36" s="22"/>
      <c r="B36" s="35"/>
      <c r="C36" s="1178" t="s">
        <v>530</v>
      </c>
      <c r="D36" s="1179"/>
      <c r="E36" s="1180"/>
      <c r="F36" s="36">
        <v>9.68</v>
      </c>
      <c r="G36" s="37">
        <v>12.62</v>
      </c>
      <c r="H36" s="37">
        <v>12.6</v>
      </c>
      <c r="I36" s="37">
        <v>11.07</v>
      </c>
      <c r="J36" s="38">
        <v>6.37</v>
      </c>
      <c r="K36" s="22"/>
      <c r="L36" s="22"/>
      <c r="M36" s="22"/>
      <c r="N36" s="22"/>
      <c r="O36" s="22"/>
      <c r="P36" s="22"/>
    </row>
    <row r="37" spans="1:16" ht="39" customHeight="1" x14ac:dyDescent="0.2">
      <c r="A37" s="22"/>
      <c r="B37" s="35"/>
      <c r="C37" s="1178" t="s">
        <v>531</v>
      </c>
      <c r="D37" s="1179"/>
      <c r="E37" s="1180"/>
      <c r="F37" s="36">
        <v>0.26</v>
      </c>
      <c r="G37" s="37">
        <v>0.31</v>
      </c>
      <c r="H37" s="37">
        <v>0.48</v>
      </c>
      <c r="I37" s="37">
        <v>1.0900000000000001</v>
      </c>
      <c r="J37" s="38">
        <v>1.57</v>
      </c>
      <c r="K37" s="22"/>
      <c r="L37" s="22"/>
      <c r="M37" s="22"/>
      <c r="N37" s="22"/>
      <c r="O37" s="22"/>
      <c r="P37" s="22"/>
    </row>
    <row r="38" spans="1:16" ht="39" customHeight="1" x14ac:dyDescent="0.2">
      <c r="A38" s="22"/>
      <c r="B38" s="35"/>
      <c r="C38" s="1178" t="s">
        <v>532</v>
      </c>
      <c r="D38" s="1179"/>
      <c r="E38" s="1180"/>
      <c r="F38" s="36">
        <v>0</v>
      </c>
      <c r="G38" s="37">
        <v>0</v>
      </c>
      <c r="H38" s="37">
        <v>0.01</v>
      </c>
      <c r="I38" s="37">
        <v>0.12</v>
      </c>
      <c r="J38" s="38">
        <v>0</v>
      </c>
      <c r="K38" s="22"/>
      <c r="L38" s="22"/>
      <c r="M38" s="22"/>
      <c r="N38" s="22"/>
      <c r="O38" s="22"/>
      <c r="P38" s="22"/>
    </row>
    <row r="39" spans="1:16" ht="39" customHeight="1" x14ac:dyDescent="0.2">
      <c r="A39" s="22"/>
      <c r="B39" s="35"/>
      <c r="C39" s="1178" t="s">
        <v>533</v>
      </c>
      <c r="D39" s="1179"/>
      <c r="E39" s="1180"/>
      <c r="F39" s="36">
        <v>0.01</v>
      </c>
      <c r="G39" s="37">
        <v>0.03</v>
      </c>
      <c r="H39" s="37">
        <v>0.03</v>
      </c>
      <c r="I39" s="37">
        <v>0.01</v>
      </c>
      <c r="J39" s="38">
        <v>0</v>
      </c>
      <c r="K39" s="22"/>
      <c r="L39" s="22"/>
      <c r="M39" s="22"/>
      <c r="N39" s="22"/>
      <c r="O39" s="22"/>
      <c r="P39" s="22"/>
    </row>
    <row r="40" spans="1:16" ht="39" customHeight="1" x14ac:dyDescent="0.2">
      <c r="A40" s="22"/>
      <c r="B40" s="35"/>
      <c r="C40" s="1178" t="s">
        <v>534</v>
      </c>
      <c r="D40" s="1179"/>
      <c r="E40" s="1180"/>
      <c r="F40" s="36">
        <v>0</v>
      </c>
      <c r="G40" s="37">
        <v>0</v>
      </c>
      <c r="H40" s="37">
        <v>0.01</v>
      </c>
      <c r="I40" s="37">
        <v>0</v>
      </c>
      <c r="J40" s="38">
        <v>0</v>
      </c>
      <c r="K40" s="22"/>
      <c r="L40" s="22"/>
      <c r="M40" s="22"/>
      <c r="N40" s="22"/>
      <c r="O40" s="22"/>
      <c r="P40" s="22"/>
    </row>
    <row r="41" spans="1:16" ht="39" customHeight="1" x14ac:dyDescent="0.2">
      <c r="A41" s="22"/>
      <c r="B41" s="35"/>
      <c r="C41" s="1178" t="s">
        <v>535</v>
      </c>
      <c r="D41" s="1179"/>
      <c r="E41" s="1180"/>
      <c r="F41" s="36">
        <v>0</v>
      </c>
      <c r="G41" s="37">
        <v>0</v>
      </c>
      <c r="H41" s="37">
        <v>0</v>
      </c>
      <c r="I41" s="37">
        <v>0</v>
      </c>
      <c r="J41" s="38">
        <v>0</v>
      </c>
      <c r="K41" s="22"/>
      <c r="L41" s="22"/>
      <c r="M41" s="22"/>
      <c r="N41" s="22"/>
      <c r="O41" s="22"/>
      <c r="P41" s="22"/>
    </row>
    <row r="42" spans="1:16" ht="39" customHeight="1" x14ac:dyDescent="0.2">
      <c r="A42" s="22"/>
      <c r="B42" s="39"/>
      <c r="C42" s="1178" t="s">
        <v>536</v>
      </c>
      <c r="D42" s="1179"/>
      <c r="E42" s="1180"/>
      <c r="F42" s="36" t="s">
        <v>482</v>
      </c>
      <c r="G42" s="37" t="s">
        <v>482</v>
      </c>
      <c r="H42" s="37" t="s">
        <v>482</v>
      </c>
      <c r="I42" s="37" t="s">
        <v>482</v>
      </c>
      <c r="J42" s="38" t="s">
        <v>482</v>
      </c>
      <c r="K42" s="22"/>
      <c r="L42" s="22"/>
      <c r="M42" s="22"/>
      <c r="N42" s="22"/>
      <c r="O42" s="22"/>
      <c r="P42" s="22"/>
    </row>
    <row r="43" spans="1:16" ht="39" customHeight="1" thickBot="1" x14ac:dyDescent="0.25">
      <c r="A43" s="22"/>
      <c r="B43" s="40"/>
      <c r="C43" s="1181" t="s">
        <v>537</v>
      </c>
      <c r="D43" s="1182"/>
      <c r="E43" s="1183"/>
      <c r="F43" s="41" t="s">
        <v>482</v>
      </c>
      <c r="G43" s="42" t="s">
        <v>482</v>
      </c>
      <c r="H43" s="42" t="s">
        <v>482</v>
      </c>
      <c r="I43" s="42" t="s">
        <v>482</v>
      </c>
      <c r="J43" s="43" t="s">
        <v>482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1341</v>
      </c>
      <c r="L45" s="60">
        <v>1254</v>
      </c>
      <c r="M45" s="60">
        <v>1300</v>
      </c>
      <c r="N45" s="60">
        <v>1211</v>
      </c>
      <c r="O45" s="61">
        <v>1220</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2">
      <c r="A48" s="48"/>
      <c r="B48" s="1196"/>
      <c r="C48" s="1197"/>
      <c r="D48" s="62"/>
      <c r="E48" s="1188" t="s">
        <v>15</v>
      </c>
      <c r="F48" s="1188"/>
      <c r="G48" s="1188"/>
      <c r="H48" s="1188"/>
      <c r="I48" s="1188"/>
      <c r="J48" s="1189"/>
      <c r="K48" s="63">
        <v>417</v>
      </c>
      <c r="L48" s="64">
        <v>398</v>
      </c>
      <c r="M48" s="64">
        <v>396</v>
      </c>
      <c r="N48" s="64">
        <v>402</v>
      </c>
      <c r="O48" s="65">
        <v>416</v>
      </c>
      <c r="P48" s="48"/>
      <c r="Q48" s="48"/>
      <c r="R48" s="48"/>
      <c r="S48" s="48"/>
      <c r="T48" s="48"/>
      <c r="U48" s="48"/>
    </row>
    <row r="49" spans="1:21" ht="30.75" customHeight="1" x14ac:dyDescent="0.2">
      <c r="A49" s="48"/>
      <c r="B49" s="1196"/>
      <c r="C49" s="1197"/>
      <c r="D49" s="62"/>
      <c r="E49" s="1188" t="s">
        <v>16</v>
      </c>
      <c r="F49" s="1188"/>
      <c r="G49" s="1188"/>
      <c r="H49" s="1188"/>
      <c r="I49" s="1188"/>
      <c r="J49" s="1189"/>
      <c r="K49" s="63">
        <v>99</v>
      </c>
      <c r="L49" s="64">
        <v>97</v>
      </c>
      <c r="M49" s="64">
        <v>81</v>
      </c>
      <c r="N49" s="64">
        <v>99</v>
      </c>
      <c r="O49" s="65">
        <v>112</v>
      </c>
      <c r="P49" s="48"/>
      <c r="Q49" s="48"/>
      <c r="R49" s="48"/>
      <c r="S49" s="48"/>
      <c r="T49" s="48"/>
      <c r="U49" s="48"/>
    </row>
    <row r="50" spans="1:21" ht="30.75" customHeight="1" x14ac:dyDescent="0.2">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2">
      <c r="A51" s="48"/>
      <c r="B51" s="1198"/>
      <c r="C51" s="1199"/>
      <c r="D51" s="66"/>
      <c r="E51" s="1188" t="s">
        <v>18</v>
      </c>
      <c r="F51" s="1188"/>
      <c r="G51" s="1188"/>
      <c r="H51" s="1188"/>
      <c r="I51" s="1188"/>
      <c r="J51" s="1189"/>
      <c r="K51" s="63">
        <v>0</v>
      </c>
      <c r="L51" s="64" t="s">
        <v>482</v>
      </c>
      <c r="M51" s="64" t="s">
        <v>482</v>
      </c>
      <c r="N51" s="64" t="s">
        <v>482</v>
      </c>
      <c r="O51" s="65" t="s">
        <v>482</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1438</v>
      </c>
      <c r="L52" s="64">
        <v>1384</v>
      </c>
      <c r="M52" s="64">
        <v>1436</v>
      </c>
      <c r="N52" s="64">
        <v>1366</v>
      </c>
      <c r="O52" s="65">
        <v>1327</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419</v>
      </c>
      <c r="L53" s="69">
        <v>365</v>
      </c>
      <c r="M53" s="69">
        <v>341</v>
      </c>
      <c r="N53" s="69">
        <v>346</v>
      </c>
      <c r="O53" s="70">
        <v>421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65"/>
  <sheetViews>
    <sheetView showGridLines="0" zoomScale="70" zoomScaleNormal="7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522</v>
      </c>
      <c r="J40" s="79" t="s">
        <v>523</v>
      </c>
      <c r="K40" s="79" t="s">
        <v>524</v>
      </c>
      <c r="L40" s="79" t="s">
        <v>525</v>
      </c>
      <c r="M40" s="80" t="s">
        <v>526</v>
      </c>
    </row>
    <row r="41" spans="2:13" ht="27.75" customHeight="1" x14ac:dyDescent="0.2">
      <c r="B41" s="1202" t="s">
        <v>24</v>
      </c>
      <c r="C41" s="1203"/>
      <c r="D41" s="81"/>
      <c r="E41" s="1208" t="s">
        <v>25</v>
      </c>
      <c r="F41" s="1208"/>
      <c r="G41" s="1208"/>
      <c r="H41" s="1209"/>
      <c r="I41" s="82">
        <v>11649</v>
      </c>
      <c r="J41" s="83">
        <v>11387</v>
      </c>
      <c r="K41" s="83">
        <v>10860</v>
      </c>
      <c r="L41" s="83">
        <v>11013</v>
      </c>
      <c r="M41" s="84">
        <v>11532</v>
      </c>
    </row>
    <row r="42" spans="2:13" ht="27.75" customHeight="1" x14ac:dyDescent="0.2">
      <c r="B42" s="1204"/>
      <c r="C42" s="1205"/>
      <c r="D42" s="85"/>
      <c r="E42" s="1210" t="s">
        <v>26</v>
      </c>
      <c r="F42" s="1210"/>
      <c r="G42" s="1210"/>
      <c r="H42" s="1211"/>
      <c r="I42" s="86" t="s">
        <v>482</v>
      </c>
      <c r="J42" s="87">
        <v>1</v>
      </c>
      <c r="K42" s="87">
        <v>208</v>
      </c>
      <c r="L42" s="87">
        <v>209</v>
      </c>
      <c r="M42" s="88" t="s">
        <v>482</v>
      </c>
    </row>
    <row r="43" spans="2:13" ht="27.75" customHeight="1" x14ac:dyDescent="0.2">
      <c r="B43" s="1204"/>
      <c r="C43" s="1205"/>
      <c r="D43" s="85"/>
      <c r="E43" s="1210" t="s">
        <v>27</v>
      </c>
      <c r="F43" s="1210"/>
      <c r="G43" s="1210"/>
      <c r="H43" s="1211"/>
      <c r="I43" s="86">
        <v>8040</v>
      </c>
      <c r="J43" s="87">
        <v>7938</v>
      </c>
      <c r="K43" s="87">
        <v>7764</v>
      </c>
      <c r="L43" s="87">
        <v>7496</v>
      </c>
      <c r="M43" s="88">
        <v>7305</v>
      </c>
    </row>
    <row r="44" spans="2:13" ht="27.75" customHeight="1" x14ac:dyDescent="0.2">
      <c r="B44" s="1204"/>
      <c r="C44" s="1205"/>
      <c r="D44" s="85"/>
      <c r="E44" s="1210" t="s">
        <v>28</v>
      </c>
      <c r="F44" s="1210"/>
      <c r="G44" s="1210"/>
      <c r="H44" s="1211"/>
      <c r="I44" s="86">
        <v>742</v>
      </c>
      <c r="J44" s="87">
        <v>1169</v>
      </c>
      <c r="K44" s="87">
        <v>1163</v>
      </c>
      <c r="L44" s="87">
        <v>1148</v>
      </c>
      <c r="M44" s="88">
        <v>1064</v>
      </c>
    </row>
    <row r="45" spans="2:13" ht="27.75" customHeight="1" x14ac:dyDescent="0.2">
      <c r="B45" s="1204"/>
      <c r="C45" s="1205"/>
      <c r="D45" s="85"/>
      <c r="E45" s="1210" t="s">
        <v>29</v>
      </c>
      <c r="F45" s="1210"/>
      <c r="G45" s="1210"/>
      <c r="H45" s="1211"/>
      <c r="I45" s="86">
        <v>2652</v>
      </c>
      <c r="J45" s="87">
        <v>2450</v>
      </c>
      <c r="K45" s="87">
        <v>2524</v>
      </c>
      <c r="L45" s="87">
        <v>2369</v>
      </c>
      <c r="M45" s="88">
        <v>2326</v>
      </c>
    </row>
    <row r="46" spans="2:13" ht="27.75" customHeight="1" x14ac:dyDescent="0.2">
      <c r="B46" s="1204"/>
      <c r="C46" s="1205"/>
      <c r="D46" s="89"/>
      <c r="E46" s="1210" t="s">
        <v>30</v>
      </c>
      <c r="F46" s="1210"/>
      <c r="G46" s="1210"/>
      <c r="H46" s="1211"/>
      <c r="I46" s="86" t="s">
        <v>482</v>
      </c>
      <c r="J46" s="87" t="s">
        <v>482</v>
      </c>
      <c r="K46" s="87" t="s">
        <v>482</v>
      </c>
      <c r="L46" s="87" t="s">
        <v>482</v>
      </c>
      <c r="M46" s="88" t="s">
        <v>482</v>
      </c>
    </row>
    <row r="47" spans="2:13" ht="27.75" customHeight="1" x14ac:dyDescent="0.2">
      <c r="B47" s="1204"/>
      <c r="C47" s="1205"/>
      <c r="D47" s="90"/>
      <c r="E47" s="1212" t="s">
        <v>31</v>
      </c>
      <c r="F47" s="1213"/>
      <c r="G47" s="1213"/>
      <c r="H47" s="1214"/>
      <c r="I47" s="86" t="s">
        <v>482</v>
      </c>
      <c r="J47" s="87" t="s">
        <v>482</v>
      </c>
      <c r="K47" s="87" t="s">
        <v>482</v>
      </c>
      <c r="L47" s="87" t="s">
        <v>482</v>
      </c>
      <c r="M47" s="88" t="s">
        <v>482</v>
      </c>
    </row>
    <row r="48" spans="2:13" ht="27.75" customHeight="1" x14ac:dyDescent="0.2">
      <c r="B48" s="1204"/>
      <c r="C48" s="1205"/>
      <c r="D48" s="85"/>
      <c r="E48" s="1210" t="s">
        <v>32</v>
      </c>
      <c r="F48" s="1210"/>
      <c r="G48" s="1210"/>
      <c r="H48" s="1211"/>
      <c r="I48" s="86" t="s">
        <v>482</v>
      </c>
      <c r="J48" s="87" t="s">
        <v>482</v>
      </c>
      <c r="K48" s="87" t="s">
        <v>482</v>
      </c>
      <c r="L48" s="87" t="s">
        <v>482</v>
      </c>
      <c r="M48" s="88" t="s">
        <v>482</v>
      </c>
    </row>
    <row r="49" spans="2:13" ht="27.75" customHeight="1" x14ac:dyDescent="0.2">
      <c r="B49" s="1206"/>
      <c r="C49" s="1207"/>
      <c r="D49" s="85"/>
      <c r="E49" s="1210" t="s">
        <v>33</v>
      </c>
      <c r="F49" s="1210"/>
      <c r="G49" s="1210"/>
      <c r="H49" s="1211"/>
      <c r="I49" s="86" t="s">
        <v>482</v>
      </c>
      <c r="J49" s="87" t="s">
        <v>482</v>
      </c>
      <c r="K49" s="87" t="s">
        <v>482</v>
      </c>
      <c r="L49" s="87" t="s">
        <v>482</v>
      </c>
      <c r="M49" s="88" t="s">
        <v>482</v>
      </c>
    </row>
    <row r="50" spans="2:13" ht="27.75" customHeight="1" x14ac:dyDescent="0.2">
      <c r="B50" s="1215" t="s">
        <v>34</v>
      </c>
      <c r="C50" s="1216"/>
      <c r="D50" s="91"/>
      <c r="E50" s="1210" t="s">
        <v>35</v>
      </c>
      <c r="F50" s="1210"/>
      <c r="G50" s="1210"/>
      <c r="H50" s="1211"/>
      <c r="I50" s="86">
        <v>3464</v>
      </c>
      <c r="J50" s="87">
        <v>3902</v>
      </c>
      <c r="K50" s="87">
        <v>3961</v>
      </c>
      <c r="L50" s="87">
        <v>3761</v>
      </c>
      <c r="M50" s="88">
        <v>3702</v>
      </c>
    </row>
    <row r="51" spans="2:13" ht="27.75" customHeight="1" x14ac:dyDescent="0.2">
      <c r="B51" s="1204"/>
      <c r="C51" s="1205"/>
      <c r="D51" s="85"/>
      <c r="E51" s="1210" t="s">
        <v>36</v>
      </c>
      <c r="F51" s="1210"/>
      <c r="G51" s="1210"/>
      <c r="H51" s="1211"/>
      <c r="I51" s="86">
        <v>2480</v>
      </c>
      <c r="J51" s="87">
        <v>2240</v>
      </c>
      <c r="K51" s="87">
        <v>2090</v>
      </c>
      <c r="L51" s="87">
        <v>2107</v>
      </c>
      <c r="M51" s="88">
        <v>2011</v>
      </c>
    </row>
    <row r="52" spans="2:13" ht="27.75" customHeight="1" x14ac:dyDescent="0.2">
      <c r="B52" s="1206"/>
      <c r="C52" s="1207"/>
      <c r="D52" s="85"/>
      <c r="E52" s="1210" t="s">
        <v>37</v>
      </c>
      <c r="F52" s="1210"/>
      <c r="G52" s="1210"/>
      <c r="H52" s="1211"/>
      <c r="I52" s="86">
        <v>14172</v>
      </c>
      <c r="J52" s="87">
        <v>14242</v>
      </c>
      <c r="K52" s="87">
        <v>13955</v>
      </c>
      <c r="L52" s="87">
        <v>14049</v>
      </c>
      <c r="M52" s="88">
        <v>14336</v>
      </c>
    </row>
    <row r="53" spans="2:13" ht="27.75" customHeight="1" thickBot="1" x14ac:dyDescent="0.25">
      <c r="B53" s="1217" t="s">
        <v>38</v>
      </c>
      <c r="C53" s="1218"/>
      <c r="D53" s="92"/>
      <c r="E53" s="1219" t="s">
        <v>39</v>
      </c>
      <c r="F53" s="1219"/>
      <c r="G53" s="1219"/>
      <c r="H53" s="1220"/>
      <c r="I53" s="93">
        <v>2967</v>
      </c>
      <c r="J53" s="94">
        <v>2562</v>
      </c>
      <c r="K53" s="94">
        <v>2512</v>
      </c>
      <c r="L53" s="94">
        <v>2317</v>
      </c>
      <c r="M53" s="95">
        <v>2178</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60"/>
  <sheetViews>
    <sheetView showGridLines="0" zoomScaleNormal="10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553</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554</v>
      </c>
      <c r="I42" s="354"/>
      <c r="J42" s="354"/>
      <c r="K42" s="354"/>
      <c r="L42" s="246"/>
      <c r="M42" s="246"/>
      <c r="N42" s="246"/>
      <c r="O42" s="246"/>
    </row>
    <row r="43" spans="2:17" ht="13.2" x14ac:dyDescent="0.2">
      <c r="B43" s="250"/>
      <c r="C43" s="246"/>
      <c r="D43" s="246"/>
      <c r="E43" s="246"/>
      <c r="F43" s="246"/>
      <c r="G43" s="1221"/>
      <c r="H43" s="1222"/>
      <c r="I43" s="1222"/>
      <c r="J43" s="1222"/>
      <c r="K43" s="1222"/>
      <c r="L43" s="1222"/>
      <c r="M43" s="1222"/>
      <c r="N43" s="1222"/>
      <c r="O43" s="1223"/>
    </row>
    <row r="44" spans="2:17" ht="13.2" x14ac:dyDescent="0.2">
      <c r="B44" s="250"/>
      <c r="C44" s="246"/>
      <c r="D44" s="246"/>
      <c r="E44" s="246"/>
      <c r="F44" s="246"/>
      <c r="G44" s="1224"/>
      <c r="H44" s="1225"/>
      <c r="I44" s="1225"/>
      <c r="J44" s="1225"/>
      <c r="K44" s="1225"/>
      <c r="L44" s="1225"/>
      <c r="M44" s="1225"/>
      <c r="N44" s="1225"/>
      <c r="O44" s="1226"/>
    </row>
    <row r="45" spans="2:17" ht="13.2" x14ac:dyDescent="0.2">
      <c r="B45" s="250"/>
      <c r="C45" s="246"/>
      <c r="D45" s="246"/>
      <c r="E45" s="246"/>
      <c r="F45" s="246"/>
      <c r="G45" s="1224"/>
      <c r="H45" s="1225"/>
      <c r="I45" s="1225"/>
      <c r="J45" s="1225"/>
      <c r="K45" s="1225"/>
      <c r="L45" s="1225"/>
      <c r="M45" s="1225"/>
      <c r="N45" s="1225"/>
      <c r="O45" s="1226"/>
    </row>
    <row r="46" spans="2:17" ht="13.2" x14ac:dyDescent="0.2">
      <c r="B46" s="250"/>
      <c r="C46" s="246"/>
      <c r="D46" s="246"/>
      <c r="E46" s="246"/>
      <c r="F46" s="246"/>
      <c r="G46" s="1224"/>
      <c r="H46" s="1225"/>
      <c r="I46" s="1225"/>
      <c r="J46" s="1225"/>
      <c r="K46" s="1225"/>
      <c r="L46" s="1225"/>
      <c r="M46" s="1225"/>
      <c r="N46" s="1225"/>
      <c r="O46" s="1226"/>
    </row>
    <row r="47" spans="2:17" ht="13.2" x14ac:dyDescent="0.2">
      <c r="B47" s="250"/>
      <c r="C47" s="246"/>
      <c r="D47" s="246"/>
      <c r="E47" s="246"/>
      <c r="F47" s="246"/>
      <c r="G47" s="1227"/>
      <c r="H47" s="1228"/>
      <c r="I47" s="1228"/>
      <c r="J47" s="1228"/>
      <c r="K47" s="1228"/>
      <c r="L47" s="1228"/>
      <c r="M47" s="1228"/>
      <c r="N47" s="1228"/>
      <c r="O47" s="1229"/>
    </row>
    <row r="48" spans="2:17" ht="13.2" x14ac:dyDescent="0.2">
      <c r="B48" s="250"/>
      <c r="C48" s="246"/>
      <c r="D48" s="246"/>
      <c r="E48" s="246"/>
      <c r="F48" s="246"/>
      <c r="G48" s="246"/>
      <c r="H48" s="355"/>
      <c r="I48" s="355"/>
      <c r="J48" s="355"/>
    </row>
    <row r="49" spans="1:17" ht="13.2" x14ac:dyDescent="0.2">
      <c r="B49" s="250"/>
      <c r="C49" s="246"/>
      <c r="D49" s="246"/>
      <c r="E49" s="246"/>
      <c r="F49" s="246"/>
      <c r="G49" s="245" t="s">
        <v>555</v>
      </c>
    </row>
    <row r="50" spans="1:17" ht="13.2" x14ac:dyDescent="0.2">
      <c r="B50" s="250"/>
      <c r="C50" s="246"/>
      <c r="D50" s="246"/>
      <c r="E50" s="246"/>
      <c r="F50" s="246"/>
      <c r="G50" s="1230"/>
      <c r="H50" s="1231"/>
      <c r="I50" s="1231"/>
      <c r="J50" s="1232"/>
      <c r="K50" s="356" t="s">
        <v>522</v>
      </c>
      <c r="L50" s="356" t="s">
        <v>523</v>
      </c>
      <c r="M50" s="356" t="s">
        <v>524</v>
      </c>
      <c r="N50" s="356" t="s">
        <v>525</v>
      </c>
      <c r="O50" s="356" t="s">
        <v>526</v>
      </c>
    </row>
    <row r="51" spans="1:17" ht="13.2" x14ac:dyDescent="0.2">
      <c r="B51" s="250"/>
      <c r="C51" s="246"/>
      <c r="D51" s="246"/>
      <c r="E51" s="246"/>
      <c r="F51" s="246"/>
      <c r="G51" s="1233" t="s">
        <v>556</v>
      </c>
      <c r="H51" s="1234"/>
      <c r="I51" s="1239" t="s">
        <v>557</v>
      </c>
      <c r="J51" s="1239"/>
      <c r="K51" s="1241"/>
      <c r="L51" s="1241"/>
      <c r="M51" s="1241"/>
      <c r="N51" s="1241"/>
      <c r="O51" s="1241"/>
    </row>
    <row r="52" spans="1:17" ht="13.2" x14ac:dyDescent="0.2">
      <c r="B52" s="250"/>
      <c r="C52" s="246"/>
      <c r="D52" s="246"/>
      <c r="E52" s="246"/>
      <c r="F52" s="246"/>
      <c r="G52" s="1235"/>
      <c r="H52" s="1236"/>
      <c r="I52" s="1240"/>
      <c r="J52" s="1240"/>
      <c r="K52" s="1242"/>
      <c r="L52" s="1242"/>
      <c r="M52" s="1242"/>
      <c r="N52" s="1242"/>
      <c r="O52" s="1242"/>
    </row>
    <row r="53" spans="1:17" ht="13.2" x14ac:dyDescent="0.2">
      <c r="A53" s="357"/>
      <c r="B53" s="250"/>
      <c r="C53" s="246"/>
      <c r="D53" s="246"/>
      <c r="E53" s="246"/>
      <c r="F53" s="246"/>
      <c r="G53" s="1235"/>
      <c r="H53" s="1236"/>
      <c r="I53" s="1243" t="s">
        <v>558</v>
      </c>
      <c r="J53" s="1243"/>
      <c r="K53" s="1244"/>
      <c r="L53" s="1244"/>
      <c r="M53" s="1244"/>
      <c r="N53" s="1244"/>
      <c r="O53" s="1244"/>
    </row>
    <row r="54" spans="1:17" ht="13.2" x14ac:dyDescent="0.2">
      <c r="A54" s="357"/>
      <c r="B54" s="250"/>
      <c r="C54" s="246"/>
      <c r="D54" s="246"/>
      <c r="E54" s="246"/>
      <c r="F54" s="246"/>
      <c r="G54" s="1237"/>
      <c r="H54" s="1238"/>
      <c r="I54" s="1243"/>
      <c r="J54" s="1243"/>
      <c r="K54" s="1245"/>
      <c r="L54" s="1245"/>
      <c r="M54" s="1245"/>
      <c r="N54" s="1245"/>
      <c r="O54" s="1245"/>
    </row>
    <row r="55" spans="1:17" ht="13.2" x14ac:dyDescent="0.2">
      <c r="A55" s="357"/>
      <c r="B55" s="250"/>
      <c r="C55" s="246"/>
      <c r="D55" s="246"/>
      <c r="E55" s="246"/>
      <c r="F55" s="246"/>
      <c r="G55" s="1246" t="s">
        <v>559</v>
      </c>
      <c r="H55" s="1247"/>
      <c r="I55" s="1243" t="s">
        <v>557</v>
      </c>
      <c r="J55" s="1243"/>
      <c r="K55" s="1241"/>
      <c r="L55" s="1241"/>
      <c r="M55" s="1241"/>
      <c r="N55" s="1241"/>
      <c r="O55" s="1241"/>
    </row>
    <row r="56" spans="1:17" ht="13.2" x14ac:dyDescent="0.2">
      <c r="A56" s="357"/>
      <c r="B56" s="250"/>
      <c r="C56" s="246"/>
      <c r="D56" s="246"/>
      <c r="E56" s="246"/>
      <c r="F56" s="246"/>
      <c r="G56" s="1248"/>
      <c r="H56" s="1249"/>
      <c r="I56" s="1243"/>
      <c r="J56" s="1243"/>
      <c r="K56" s="1242"/>
      <c r="L56" s="1242"/>
      <c r="M56" s="1242"/>
      <c r="N56" s="1242"/>
      <c r="O56" s="1242"/>
    </row>
    <row r="57" spans="1:17" s="357" customFormat="1" ht="13.2" x14ac:dyDescent="0.2">
      <c r="B57" s="358"/>
      <c r="C57" s="354"/>
      <c r="D57" s="354"/>
      <c r="E57" s="354"/>
      <c r="F57" s="354"/>
      <c r="G57" s="1248"/>
      <c r="H57" s="1249"/>
      <c r="I57" s="1252" t="s">
        <v>558</v>
      </c>
      <c r="J57" s="1252"/>
      <c r="K57" s="1244"/>
      <c r="L57" s="1244"/>
      <c r="M57" s="1244"/>
      <c r="N57" s="1244"/>
      <c r="O57" s="1244"/>
      <c r="P57" s="359"/>
      <c r="Q57" s="358"/>
    </row>
    <row r="58" spans="1:17" s="357" customFormat="1" ht="13.2" x14ac:dyDescent="0.2">
      <c r="A58" s="245"/>
      <c r="B58" s="358"/>
      <c r="C58" s="354"/>
      <c r="D58" s="354"/>
      <c r="E58" s="354"/>
      <c r="F58" s="354"/>
      <c r="G58" s="1250"/>
      <c r="H58" s="1251"/>
      <c r="I58" s="1252"/>
      <c r="J58" s="1252"/>
      <c r="K58" s="1245"/>
      <c r="L58" s="1245"/>
      <c r="M58" s="1245"/>
      <c r="N58" s="1245"/>
      <c r="O58" s="1245"/>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560</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554</v>
      </c>
      <c r="I64" s="354"/>
      <c r="J64" s="354"/>
      <c r="K64" s="354"/>
      <c r="L64" s="246"/>
      <c r="M64" s="246"/>
      <c r="N64" s="246"/>
      <c r="O64" s="246"/>
    </row>
    <row r="65" spans="2:30" ht="13.2" x14ac:dyDescent="0.2">
      <c r="B65" s="250"/>
      <c r="C65" s="246"/>
      <c r="D65" s="246"/>
      <c r="E65" s="246"/>
      <c r="F65" s="246"/>
      <c r="G65" s="1221" t="s">
        <v>563</v>
      </c>
      <c r="H65" s="1222"/>
      <c r="I65" s="1222"/>
      <c r="J65" s="1222"/>
      <c r="K65" s="1222"/>
      <c r="L65" s="1222"/>
      <c r="M65" s="1222"/>
      <c r="N65" s="1222"/>
      <c r="O65" s="1223"/>
    </row>
    <row r="66" spans="2:30" ht="13.2" x14ac:dyDescent="0.2">
      <c r="B66" s="250"/>
      <c r="C66" s="246"/>
      <c r="D66" s="246"/>
      <c r="E66" s="246"/>
      <c r="F66" s="246"/>
      <c r="G66" s="1224"/>
      <c r="H66" s="1225"/>
      <c r="I66" s="1225"/>
      <c r="J66" s="1225"/>
      <c r="K66" s="1225"/>
      <c r="L66" s="1225"/>
      <c r="M66" s="1225"/>
      <c r="N66" s="1225"/>
      <c r="O66" s="1226"/>
    </row>
    <row r="67" spans="2:30" ht="13.2" x14ac:dyDescent="0.2">
      <c r="B67" s="250"/>
      <c r="C67" s="246"/>
      <c r="D67" s="246"/>
      <c r="E67" s="246"/>
      <c r="F67" s="246"/>
      <c r="G67" s="1224"/>
      <c r="H67" s="1225"/>
      <c r="I67" s="1225"/>
      <c r="J67" s="1225"/>
      <c r="K67" s="1225"/>
      <c r="L67" s="1225"/>
      <c r="M67" s="1225"/>
      <c r="N67" s="1225"/>
      <c r="O67" s="1226"/>
    </row>
    <row r="68" spans="2:30" ht="13.2" x14ac:dyDescent="0.2">
      <c r="B68" s="250"/>
      <c r="C68" s="246"/>
      <c r="D68" s="246"/>
      <c r="E68" s="246"/>
      <c r="F68" s="246"/>
      <c r="G68" s="1224"/>
      <c r="H68" s="1225"/>
      <c r="I68" s="1225"/>
      <c r="J68" s="1225"/>
      <c r="K68" s="1225"/>
      <c r="L68" s="1225"/>
      <c r="M68" s="1225"/>
      <c r="N68" s="1225"/>
      <c r="O68" s="1226"/>
    </row>
    <row r="69" spans="2:30" ht="13.2" x14ac:dyDescent="0.2">
      <c r="B69" s="250"/>
      <c r="C69" s="246"/>
      <c r="D69" s="246"/>
      <c r="E69" s="246"/>
      <c r="F69" s="246"/>
      <c r="G69" s="1227"/>
      <c r="H69" s="1228"/>
      <c r="I69" s="1228"/>
      <c r="J69" s="1228"/>
      <c r="K69" s="1228"/>
      <c r="L69" s="1228"/>
      <c r="M69" s="1228"/>
      <c r="N69" s="1228"/>
      <c r="O69" s="1229"/>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561</v>
      </c>
      <c r="I71" s="370"/>
      <c r="J71" s="366"/>
      <c r="K71" s="366"/>
      <c r="L71" s="367"/>
      <c r="M71" s="366"/>
      <c r="N71" s="367"/>
      <c r="O71" s="368"/>
    </row>
    <row r="72" spans="2:30" ht="13.2" x14ac:dyDescent="0.2">
      <c r="B72" s="250"/>
      <c r="C72" s="246"/>
      <c r="D72" s="246"/>
      <c r="E72" s="246"/>
      <c r="F72" s="246"/>
      <c r="G72" s="1230"/>
      <c r="H72" s="1231"/>
      <c r="I72" s="1231"/>
      <c r="J72" s="1232"/>
      <c r="K72" s="356" t="s">
        <v>522</v>
      </c>
      <c r="L72" s="356" t="s">
        <v>523</v>
      </c>
      <c r="M72" s="356" t="s">
        <v>524</v>
      </c>
      <c r="N72" s="356" t="s">
        <v>525</v>
      </c>
      <c r="O72" s="356" t="s">
        <v>526</v>
      </c>
    </row>
    <row r="73" spans="2:30" ht="13.2" x14ac:dyDescent="0.2">
      <c r="B73" s="250"/>
      <c r="C73" s="246"/>
      <c r="D73" s="246"/>
      <c r="E73" s="246"/>
      <c r="F73" s="246"/>
      <c r="G73" s="1233" t="s">
        <v>556</v>
      </c>
      <c r="H73" s="1234"/>
      <c r="I73" s="1239" t="s">
        <v>557</v>
      </c>
      <c r="J73" s="1239"/>
      <c r="K73" s="1253">
        <v>51.8</v>
      </c>
      <c r="L73" s="1253">
        <v>44.3</v>
      </c>
      <c r="M73" s="1242">
        <v>43.8</v>
      </c>
      <c r="N73" s="1242">
        <v>39.1</v>
      </c>
      <c r="O73" s="1242">
        <v>36.9</v>
      </c>
      <c r="S73" s="245">
        <v>9.9</v>
      </c>
    </row>
    <row r="74" spans="2:30" ht="13.2" x14ac:dyDescent="0.2">
      <c r="B74" s="250"/>
      <c r="C74" s="246"/>
      <c r="D74" s="246"/>
      <c r="E74" s="246"/>
      <c r="F74" s="246"/>
      <c r="G74" s="1235"/>
      <c r="H74" s="1236"/>
      <c r="I74" s="1240"/>
      <c r="J74" s="1240"/>
      <c r="K74" s="1253"/>
      <c r="L74" s="1253"/>
      <c r="M74" s="1242"/>
      <c r="N74" s="1242"/>
      <c r="O74" s="1242"/>
    </row>
    <row r="75" spans="2:30" ht="13.2" x14ac:dyDescent="0.2">
      <c r="B75" s="250"/>
      <c r="C75" s="246"/>
      <c r="D75" s="246"/>
      <c r="E75" s="246"/>
      <c r="F75" s="246"/>
      <c r="G75" s="1235"/>
      <c r="H75" s="1236"/>
      <c r="I75" s="1243" t="s">
        <v>562</v>
      </c>
      <c r="J75" s="1243"/>
      <c r="K75" s="1254">
        <v>8.3000000000000007</v>
      </c>
      <c r="L75" s="1254">
        <v>7.3</v>
      </c>
      <c r="M75" s="1254">
        <v>6.5</v>
      </c>
      <c r="N75" s="1254">
        <v>6</v>
      </c>
      <c r="O75" s="1254">
        <v>6.3</v>
      </c>
      <c r="U75" s="245">
        <v>81.2</v>
      </c>
      <c r="W75" s="245">
        <v>87.2</v>
      </c>
      <c r="Y75" s="245">
        <v>99.8</v>
      </c>
      <c r="AA75" s="245">
        <v>109.5</v>
      </c>
      <c r="AC75" s="245">
        <v>115.2</v>
      </c>
    </row>
    <row r="76" spans="2:30" ht="13.2" x14ac:dyDescent="0.2">
      <c r="B76" s="250"/>
      <c r="C76" s="246"/>
      <c r="D76" s="246"/>
      <c r="E76" s="246"/>
      <c r="F76" s="246"/>
      <c r="G76" s="1237"/>
      <c r="H76" s="1238"/>
      <c r="I76" s="1243"/>
      <c r="J76" s="1243"/>
      <c r="K76" s="1245"/>
      <c r="L76" s="1245"/>
      <c r="M76" s="1245"/>
      <c r="N76" s="1245"/>
      <c r="O76" s="1245"/>
    </row>
    <row r="77" spans="2:30" ht="13.2" x14ac:dyDescent="0.2">
      <c r="B77" s="250"/>
      <c r="C77" s="246"/>
      <c r="D77" s="246"/>
      <c r="E77" s="246"/>
      <c r="F77" s="246"/>
      <c r="G77" s="1246" t="s">
        <v>559</v>
      </c>
      <c r="H77" s="1247"/>
      <c r="I77" s="1243" t="s">
        <v>557</v>
      </c>
      <c r="J77" s="1243"/>
      <c r="K77" s="1253">
        <v>30.7</v>
      </c>
      <c r="L77" s="1253">
        <v>22.3</v>
      </c>
      <c r="M77" s="1242">
        <v>20.3</v>
      </c>
      <c r="N77" s="1242">
        <v>13</v>
      </c>
      <c r="O77" s="1242">
        <v>21</v>
      </c>
      <c r="R77" s="245">
        <v>12.3</v>
      </c>
      <c r="T77" s="245">
        <v>11.1</v>
      </c>
    </row>
    <row r="78" spans="2:30" ht="13.2" x14ac:dyDescent="0.2">
      <c r="B78" s="250"/>
      <c r="C78" s="246"/>
      <c r="D78" s="246"/>
      <c r="E78" s="246"/>
      <c r="F78" s="246"/>
      <c r="G78" s="1248"/>
      <c r="H78" s="1249"/>
      <c r="I78" s="1243"/>
      <c r="J78" s="1243"/>
      <c r="K78" s="1253"/>
      <c r="L78" s="1253"/>
      <c r="M78" s="1242"/>
      <c r="N78" s="1242"/>
      <c r="O78" s="1242"/>
    </row>
    <row r="79" spans="2:30" ht="13.2" x14ac:dyDescent="0.2">
      <c r="B79" s="250"/>
      <c r="C79" s="246"/>
      <c r="D79" s="246"/>
      <c r="E79" s="246"/>
      <c r="F79" s="246"/>
      <c r="G79" s="1248"/>
      <c r="H79" s="1249"/>
      <c r="I79" s="1255" t="s">
        <v>562</v>
      </c>
      <c r="J79" s="1252"/>
      <c r="K79" s="1256">
        <v>9.1999999999999993</v>
      </c>
      <c r="L79" s="1256">
        <v>8.5</v>
      </c>
      <c r="M79" s="1256">
        <v>7.7</v>
      </c>
      <c r="N79" s="1256">
        <v>6.8</v>
      </c>
      <c r="O79" s="1256">
        <v>6.8</v>
      </c>
      <c r="V79" s="245">
        <v>53.5</v>
      </c>
      <c r="X79" s="245">
        <v>48.2</v>
      </c>
      <c r="Z79" s="245">
        <v>34.200000000000003</v>
      </c>
      <c r="AB79" s="245">
        <v>30.3</v>
      </c>
      <c r="AD79" s="245">
        <v>28.9</v>
      </c>
    </row>
    <row r="80" spans="2:30" ht="13.2" x14ac:dyDescent="0.2">
      <c r="B80" s="250"/>
      <c r="C80" s="246"/>
      <c r="D80" s="246"/>
      <c r="E80" s="246"/>
      <c r="F80" s="246"/>
      <c r="G80" s="1250"/>
      <c r="H80" s="1251"/>
      <c r="I80" s="1252"/>
      <c r="J80" s="1252"/>
      <c r="K80" s="1256"/>
      <c r="L80" s="1256"/>
      <c r="M80" s="1256"/>
      <c r="N80" s="1256"/>
      <c r="O80" s="1256"/>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25"/>
  <sheetViews>
    <sheetView showGridLines="0" zoomScaleNormal="10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25"/>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41</v>
      </c>
      <c r="E2" s="111"/>
      <c r="F2" s="112" t="s">
        <v>521</v>
      </c>
      <c r="G2" s="113"/>
      <c r="H2" s="114"/>
    </row>
    <row r="3" spans="1:8" x14ac:dyDescent="0.2">
      <c r="A3" s="110" t="s">
        <v>514</v>
      </c>
      <c r="B3" s="115"/>
      <c r="C3" s="116"/>
      <c r="D3" s="117">
        <v>18626</v>
      </c>
      <c r="E3" s="118"/>
      <c r="F3" s="119">
        <v>46819</v>
      </c>
      <c r="G3" s="120"/>
      <c r="H3" s="121"/>
    </row>
    <row r="4" spans="1:8" x14ac:dyDescent="0.2">
      <c r="A4" s="122"/>
      <c r="B4" s="123"/>
      <c r="C4" s="124"/>
      <c r="D4" s="125">
        <v>7843</v>
      </c>
      <c r="E4" s="126"/>
      <c r="F4" s="127">
        <v>24121</v>
      </c>
      <c r="G4" s="128"/>
      <c r="H4" s="129"/>
    </row>
    <row r="5" spans="1:8" x14ac:dyDescent="0.2">
      <c r="A5" s="110" t="s">
        <v>516</v>
      </c>
      <c r="B5" s="115"/>
      <c r="C5" s="116"/>
      <c r="D5" s="117">
        <v>21790</v>
      </c>
      <c r="E5" s="118"/>
      <c r="F5" s="119">
        <v>53270</v>
      </c>
      <c r="G5" s="120"/>
      <c r="H5" s="121"/>
    </row>
    <row r="6" spans="1:8" x14ac:dyDescent="0.2">
      <c r="A6" s="122"/>
      <c r="B6" s="123"/>
      <c r="C6" s="124"/>
      <c r="D6" s="125">
        <v>8225</v>
      </c>
      <c r="E6" s="126"/>
      <c r="F6" s="127">
        <v>24316</v>
      </c>
      <c r="G6" s="128"/>
      <c r="H6" s="129"/>
    </row>
    <row r="7" spans="1:8" x14ac:dyDescent="0.2">
      <c r="A7" s="110" t="s">
        <v>517</v>
      </c>
      <c r="B7" s="115"/>
      <c r="C7" s="116"/>
      <c r="D7" s="117">
        <v>35340</v>
      </c>
      <c r="E7" s="118"/>
      <c r="F7" s="119">
        <v>53292</v>
      </c>
      <c r="G7" s="120"/>
      <c r="H7" s="121"/>
    </row>
    <row r="8" spans="1:8" x14ac:dyDescent="0.2">
      <c r="A8" s="122"/>
      <c r="B8" s="123"/>
      <c r="C8" s="124"/>
      <c r="D8" s="125">
        <v>18555</v>
      </c>
      <c r="E8" s="126"/>
      <c r="F8" s="127">
        <v>28900</v>
      </c>
      <c r="G8" s="128"/>
      <c r="H8" s="129"/>
    </row>
    <row r="9" spans="1:8" x14ac:dyDescent="0.2">
      <c r="A9" s="110" t="s">
        <v>518</v>
      </c>
      <c r="B9" s="115"/>
      <c r="C9" s="116"/>
      <c r="D9" s="117">
        <v>51774</v>
      </c>
      <c r="E9" s="118"/>
      <c r="F9" s="119">
        <v>49919</v>
      </c>
      <c r="G9" s="120"/>
      <c r="H9" s="121"/>
    </row>
    <row r="10" spans="1:8" x14ac:dyDescent="0.2">
      <c r="A10" s="122"/>
      <c r="B10" s="123"/>
      <c r="C10" s="124"/>
      <c r="D10" s="125">
        <v>38265</v>
      </c>
      <c r="E10" s="126"/>
      <c r="F10" s="127">
        <v>26398</v>
      </c>
      <c r="G10" s="128"/>
      <c r="H10" s="129"/>
    </row>
    <row r="11" spans="1:8" x14ac:dyDescent="0.2">
      <c r="A11" s="110" t="s">
        <v>519</v>
      </c>
      <c r="B11" s="115"/>
      <c r="C11" s="116"/>
      <c r="D11" s="117">
        <v>33698</v>
      </c>
      <c r="E11" s="118"/>
      <c r="F11" s="119">
        <v>47738</v>
      </c>
      <c r="G11" s="120"/>
      <c r="H11" s="121"/>
    </row>
    <row r="12" spans="1:8" x14ac:dyDescent="0.2">
      <c r="A12" s="122"/>
      <c r="B12" s="123"/>
      <c r="C12" s="130"/>
      <c r="D12" s="125">
        <v>23713</v>
      </c>
      <c r="E12" s="126"/>
      <c r="F12" s="127">
        <v>24937</v>
      </c>
      <c r="G12" s="128"/>
      <c r="H12" s="129"/>
    </row>
    <row r="13" spans="1:8" x14ac:dyDescent="0.2">
      <c r="A13" s="110"/>
      <c r="B13" s="115"/>
      <c r="C13" s="131"/>
      <c r="D13" s="132">
        <v>32246</v>
      </c>
      <c r="E13" s="133"/>
      <c r="F13" s="134">
        <v>50208</v>
      </c>
      <c r="G13" s="135"/>
      <c r="H13" s="121"/>
    </row>
    <row r="14" spans="1:8" x14ac:dyDescent="0.2">
      <c r="A14" s="122"/>
      <c r="B14" s="123"/>
      <c r="C14" s="124"/>
      <c r="D14" s="125">
        <v>19320</v>
      </c>
      <c r="E14" s="126"/>
      <c r="F14" s="127">
        <v>25734</v>
      </c>
      <c r="G14" s="128"/>
      <c r="H14" s="129"/>
    </row>
    <row r="17" spans="1:11" x14ac:dyDescent="0.2">
      <c r="A17" s="106" t="s">
        <v>42</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43</v>
      </c>
      <c r="B19" s="136">
        <f>ROUND(VALUE(SUBSTITUTE(実質収支比率等に係る経年分析!F$48,"▲","-")),2)</f>
        <v>9.68</v>
      </c>
      <c r="C19" s="136">
        <f>ROUND(VALUE(SUBSTITUTE(実質収支比率等に係る経年分析!G$48,"▲","-")),2)</f>
        <v>12.63</v>
      </c>
      <c r="D19" s="136">
        <f>ROUND(VALUE(SUBSTITUTE(実質収支比率等に係る経年分析!H$48,"▲","-")),2)</f>
        <v>12.62</v>
      </c>
      <c r="E19" s="136">
        <f>ROUND(VALUE(SUBSTITUTE(実質収支比率等に係る経年分析!I$48,"▲","-")),2)</f>
        <v>11.08</v>
      </c>
      <c r="F19" s="136">
        <f>ROUND(VALUE(SUBSTITUTE(実質収支比率等に係る経年分析!J$48,"▲","-")),2)</f>
        <v>6.38</v>
      </c>
    </row>
    <row r="20" spans="1:11" x14ac:dyDescent="0.2">
      <c r="A20" s="136" t="s">
        <v>44</v>
      </c>
      <c r="B20" s="136">
        <f>ROUND(VALUE(SUBSTITUTE(実質収支比率等に係る経年分析!F$47,"▲","-")),2)</f>
        <v>19.66</v>
      </c>
      <c r="C20" s="136">
        <f>ROUND(VALUE(SUBSTITUTE(実質収支比率等に係る経年分析!G$47,"▲","-")),2)</f>
        <v>26.85</v>
      </c>
      <c r="D20" s="136">
        <f>ROUND(VALUE(SUBSTITUTE(実質収支比率等に係る経年分析!H$47,"▲","-")),2)</f>
        <v>31.23</v>
      </c>
      <c r="E20" s="136">
        <f>ROUND(VALUE(SUBSTITUTE(実質収支比率等に係る経年分析!I$47,"▲","-")),2)</f>
        <v>34.880000000000003</v>
      </c>
      <c r="F20" s="136">
        <f>ROUND(VALUE(SUBSTITUTE(実質収支比率等に係る経年分析!J$47,"▲","-")),2)</f>
        <v>35.03</v>
      </c>
    </row>
    <row r="21" spans="1:11" x14ac:dyDescent="0.2">
      <c r="A21" s="136" t="s">
        <v>45</v>
      </c>
      <c r="B21" s="136">
        <f>IF(ISNUMBER(VALUE(SUBSTITUTE(実質収支比率等に係る経年分析!F$49,"▲","-"))),ROUND(VALUE(SUBSTITUTE(実質収支比率等に係る経年分析!F$49,"▲","-")),2),NA())</f>
        <v>8.3800000000000008</v>
      </c>
      <c r="C21" s="136">
        <f>IF(ISNUMBER(VALUE(SUBSTITUTE(実質収支比率等に係る経年分析!G$49,"▲","-"))),ROUND(VALUE(SUBSTITUTE(実質収支比率等に係る経年分析!G$49,"▲","-")),2),NA())</f>
        <v>10.41</v>
      </c>
      <c r="D21" s="136">
        <f>IF(ISNUMBER(VALUE(SUBSTITUTE(実質収支比率等に係る経年分析!H$49,"▲","-"))),ROUND(VALUE(SUBSTITUTE(実質収支比率等に係る経年分析!H$49,"▲","-")),2),NA())</f>
        <v>4.3499999999999996</v>
      </c>
      <c r="E21" s="136">
        <f>IF(ISNUMBER(VALUE(SUBSTITUTE(実質収支比率等に係る経年分析!I$49,"▲","-"))),ROUND(VALUE(SUBSTITUTE(実質収支比率等に係る経年分析!I$49,"▲","-")),2),NA())</f>
        <v>3</v>
      </c>
      <c r="F21" s="136">
        <f>IF(ISNUMBER(VALUE(SUBSTITUTE(実質収支比率等に係る経年分析!J$49,"▲","-"))),ROUND(VALUE(SUBSTITUTE(実質収支比率等に係る経年分析!J$49,"▲","-")),2),NA())</f>
        <v>-4.71</v>
      </c>
    </row>
    <row r="24" spans="1:11" x14ac:dyDescent="0.2">
      <c r="A24" s="106" t="s">
        <v>46</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47</v>
      </c>
      <c r="C26" s="137" t="s">
        <v>48</v>
      </c>
      <c r="D26" s="137" t="s">
        <v>47</v>
      </c>
      <c r="E26" s="137" t="s">
        <v>48</v>
      </c>
      <c r="F26" s="137" t="s">
        <v>47</v>
      </c>
      <c r="G26" s="137" t="s">
        <v>48</v>
      </c>
      <c r="H26" s="137" t="s">
        <v>47</v>
      </c>
      <c r="I26" s="137" t="s">
        <v>48</v>
      </c>
      <c r="J26" s="137" t="s">
        <v>47</v>
      </c>
      <c r="K26" s="137" t="s">
        <v>48</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2">
      <c r="A30" s="137" t="str">
        <f>IF(連結実質赤字比率に係る赤字・黒字の構成分析!C$40="",NA(),連結実質赤字比率に係る赤字・黒字の構成分析!C$40)</f>
        <v>住宅新築資金等貸付事業特別会計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2">
      <c r="A31" s="137" t="str">
        <f>IF(連結実質赤字比率に係る赤字・黒字の構成分析!C$39="",NA(),連結実質赤字比率に係る赤字・黒字の構成分析!C$39)</f>
        <v>磯城郡介護認定審査会共同設置特別会計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2">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2">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1.0900000000000001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1.57</v>
      </c>
    </row>
    <row r="34" spans="1:16" x14ac:dyDescent="0.2">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12.62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11.07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6.37</v>
      </c>
    </row>
    <row r="35" spans="1:16" x14ac:dyDescent="0.2">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6.64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7.23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6.88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8.02</v>
      </c>
    </row>
    <row r="36" spans="1:16" x14ac:dyDescent="0.2">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6.52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9.9</v>
      </c>
    </row>
    <row r="39" spans="1:16" x14ac:dyDescent="0.2">
      <c r="A39" s="106" t="s">
        <v>49</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2">
      <c r="A42" s="138" t="s">
        <v>52</v>
      </c>
      <c r="B42" s="138"/>
      <c r="C42" s="138"/>
      <c r="D42" s="138">
        <f>'実質公債費比率（分子）の構造'!K$52</f>
        <v>1438</v>
      </c>
      <c r="E42" s="138"/>
      <c r="F42" s="138"/>
      <c r="G42" s="138">
        <f>'実質公債費比率（分子）の構造'!L$52</f>
        <v>1384</v>
      </c>
      <c r="H42" s="138"/>
      <c r="I42" s="138"/>
      <c r="J42" s="138">
        <f>'実質公債費比率（分子）の構造'!M$52</f>
        <v>1436</v>
      </c>
      <c r="K42" s="138"/>
      <c r="L42" s="138"/>
      <c r="M42" s="138">
        <f>'実質公債費比率（分子）の構造'!N$52</f>
        <v>1366</v>
      </c>
      <c r="N42" s="138"/>
      <c r="O42" s="138"/>
      <c r="P42" s="138">
        <f>'実質公債費比率（分子）の構造'!O$52</f>
        <v>1327</v>
      </c>
    </row>
    <row r="43" spans="1:16" x14ac:dyDescent="0.2">
      <c r="A43" s="138" t="s">
        <v>53</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2">
      <c r="A45" s="138" t="s">
        <v>55</v>
      </c>
      <c r="B45" s="138">
        <f>'実質公債費比率（分子）の構造'!K$49</f>
        <v>99</v>
      </c>
      <c r="C45" s="138"/>
      <c r="D45" s="138"/>
      <c r="E45" s="138">
        <f>'実質公債費比率（分子）の構造'!L$49</f>
        <v>97</v>
      </c>
      <c r="F45" s="138"/>
      <c r="G45" s="138"/>
      <c r="H45" s="138">
        <f>'実質公債費比率（分子）の構造'!M$49</f>
        <v>81</v>
      </c>
      <c r="I45" s="138"/>
      <c r="J45" s="138"/>
      <c r="K45" s="138">
        <f>'実質公債費比率（分子）の構造'!N$49</f>
        <v>99</v>
      </c>
      <c r="L45" s="138"/>
      <c r="M45" s="138"/>
      <c r="N45" s="138">
        <f>'実質公債費比率（分子）の構造'!O$49</f>
        <v>112</v>
      </c>
      <c r="O45" s="138"/>
      <c r="P45" s="138"/>
    </row>
    <row r="46" spans="1:16" x14ac:dyDescent="0.2">
      <c r="A46" s="138" t="s">
        <v>56</v>
      </c>
      <c r="B46" s="138">
        <f>'実質公債費比率（分子）の構造'!K$48</f>
        <v>417</v>
      </c>
      <c r="C46" s="138"/>
      <c r="D46" s="138"/>
      <c r="E46" s="138">
        <f>'実質公債費比率（分子）の構造'!L$48</f>
        <v>398</v>
      </c>
      <c r="F46" s="138"/>
      <c r="G46" s="138"/>
      <c r="H46" s="138">
        <f>'実質公債費比率（分子）の構造'!M$48</f>
        <v>396</v>
      </c>
      <c r="I46" s="138"/>
      <c r="J46" s="138"/>
      <c r="K46" s="138">
        <f>'実質公債費比率（分子）の構造'!N$48</f>
        <v>402</v>
      </c>
      <c r="L46" s="138"/>
      <c r="M46" s="138"/>
      <c r="N46" s="138">
        <f>'実質公債費比率（分子）の構造'!O$48</f>
        <v>416</v>
      </c>
      <c r="O46" s="138"/>
      <c r="P46" s="138"/>
    </row>
    <row r="47" spans="1:16" x14ac:dyDescent="0.2">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59</v>
      </c>
      <c r="B49" s="138">
        <f>'実質公債費比率（分子）の構造'!K$45</f>
        <v>1341</v>
      </c>
      <c r="C49" s="138"/>
      <c r="D49" s="138"/>
      <c r="E49" s="138">
        <f>'実質公債費比率（分子）の構造'!L$45</f>
        <v>1254</v>
      </c>
      <c r="F49" s="138"/>
      <c r="G49" s="138"/>
      <c r="H49" s="138">
        <f>'実質公債費比率（分子）の構造'!M$45</f>
        <v>1300</v>
      </c>
      <c r="I49" s="138"/>
      <c r="J49" s="138"/>
      <c r="K49" s="138">
        <f>'実質公債費比率（分子）の構造'!N$45</f>
        <v>1211</v>
      </c>
      <c r="L49" s="138"/>
      <c r="M49" s="138"/>
      <c r="N49" s="138">
        <f>'実質公債費比率（分子）の構造'!O$45</f>
        <v>1220</v>
      </c>
      <c r="O49" s="138"/>
      <c r="P49" s="138"/>
    </row>
    <row r="50" spans="1:16" x14ac:dyDescent="0.2">
      <c r="A50" s="138" t="s">
        <v>60</v>
      </c>
      <c r="B50" s="138" t="e">
        <f>NA()</f>
        <v>#N/A</v>
      </c>
      <c r="C50" s="138">
        <f>IF(ISNUMBER('実質公債費比率（分子）の構造'!K$53),'実質公債費比率（分子）の構造'!K$53,NA())</f>
        <v>419</v>
      </c>
      <c r="D50" s="138" t="e">
        <f>NA()</f>
        <v>#N/A</v>
      </c>
      <c r="E50" s="138" t="e">
        <f>NA()</f>
        <v>#N/A</v>
      </c>
      <c r="F50" s="138">
        <f>IF(ISNUMBER('実質公債費比率（分子）の構造'!L$53),'実質公債費比率（分子）の構造'!L$53,NA())</f>
        <v>365</v>
      </c>
      <c r="G50" s="138" t="e">
        <f>NA()</f>
        <v>#N/A</v>
      </c>
      <c r="H50" s="138" t="e">
        <f>NA()</f>
        <v>#N/A</v>
      </c>
      <c r="I50" s="138">
        <f>IF(ISNUMBER('実質公債費比率（分子）の構造'!M$53),'実質公債費比率（分子）の構造'!M$53,NA())</f>
        <v>341</v>
      </c>
      <c r="J50" s="138" t="e">
        <f>NA()</f>
        <v>#N/A</v>
      </c>
      <c r="K50" s="138" t="e">
        <f>NA()</f>
        <v>#N/A</v>
      </c>
      <c r="L50" s="138">
        <f>IF(ISNUMBER('実質公債費比率（分子）の構造'!N$53),'実質公債費比率（分子）の構造'!N$53,NA())</f>
        <v>346</v>
      </c>
      <c r="M50" s="138" t="e">
        <f>NA()</f>
        <v>#N/A</v>
      </c>
      <c r="N50" s="138" t="e">
        <f>NA()</f>
        <v>#N/A</v>
      </c>
      <c r="O50" s="138">
        <f>IF(ISNUMBER('実質公債費比率（分子）の構造'!O$53),'実質公債費比率（分子）の構造'!O$53,NA())</f>
        <v>421</v>
      </c>
      <c r="P50" s="138" t="e">
        <f>NA()</f>
        <v>#N/A</v>
      </c>
    </row>
    <row r="53" spans="1:16" x14ac:dyDescent="0.2">
      <c r="A53" s="106" t="s">
        <v>61</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2">
      <c r="A56" s="137" t="s">
        <v>37</v>
      </c>
      <c r="B56" s="137"/>
      <c r="C56" s="137"/>
      <c r="D56" s="137">
        <f>'将来負担比率（分子）の構造'!I$52</f>
        <v>14172</v>
      </c>
      <c r="E56" s="137"/>
      <c r="F56" s="137"/>
      <c r="G56" s="137">
        <f>'将来負担比率（分子）の構造'!J$52</f>
        <v>14242</v>
      </c>
      <c r="H56" s="137"/>
      <c r="I56" s="137"/>
      <c r="J56" s="137">
        <f>'将来負担比率（分子）の構造'!K$52</f>
        <v>13955</v>
      </c>
      <c r="K56" s="137"/>
      <c r="L56" s="137"/>
      <c r="M56" s="137">
        <f>'将来負担比率（分子）の構造'!L$52</f>
        <v>14049</v>
      </c>
      <c r="N56" s="137"/>
      <c r="O56" s="137"/>
      <c r="P56" s="137">
        <f>'将来負担比率（分子）の構造'!M$52</f>
        <v>14336</v>
      </c>
    </row>
    <row r="57" spans="1:16" x14ac:dyDescent="0.2">
      <c r="A57" s="137" t="s">
        <v>36</v>
      </c>
      <c r="B57" s="137"/>
      <c r="C57" s="137"/>
      <c r="D57" s="137">
        <f>'将来負担比率（分子）の構造'!I$51</f>
        <v>2480</v>
      </c>
      <c r="E57" s="137"/>
      <c r="F57" s="137"/>
      <c r="G57" s="137">
        <f>'将来負担比率（分子）の構造'!J$51</f>
        <v>2240</v>
      </c>
      <c r="H57" s="137"/>
      <c r="I57" s="137"/>
      <c r="J57" s="137">
        <f>'将来負担比率（分子）の構造'!K$51</f>
        <v>2090</v>
      </c>
      <c r="K57" s="137"/>
      <c r="L57" s="137"/>
      <c r="M57" s="137">
        <f>'将来負担比率（分子）の構造'!L$51</f>
        <v>2107</v>
      </c>
      <c r="N57" s="137"/>
      <c r="O57" s="137"/>
      <c r="P57" s="137">
        <f>'将来負担比率（分子）の構造'!M$51</f>
        <v>2011</v>
      </c>
    </row>
    <row r="58" spans="1:16" x14ac:dyDescent="0.2">
      <c r="A58" s="137" t="s">
        <v>35</v>
      </c>
      <c r="B58" s="137"/>
      <c r="C58" s="137"/>
      <c r="D58" s="137">
        <f>'将来負担比率（分子）の構造'!I$50</f>
        <v>3464</v>
      </c>
      <c r="E58" s="137"/>
      <c r="F58" s="137"/>
      <c r="G58" s="137">
        <f>'将来負担比率（分子）の構造'!J$50</f>
        <v>3902</v>
      </c>
      <c r="H58" s="137"/>
      <c r="I58" s="137"/>
      <c r="J58" s="137">
        <f>'将来負担比率（分子）の構造'!K$50</f>
        <v>3961</v>
      </c>
      <c r="K58" s="137"/>
      <c r="L58" s="137"/>
      <c r="M58" s="137">
        <f>'将来負担比率（分子）の構造'!L$50</f>
        <v>3761</v>
      </c>
      <c r="N58" s="137"/>
      <c r="O58" s="137"/>
      <c r="P58" s="137">
        <f>'将来負担比率（分子）の構造'!M$50</f>
        <v>3702</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2652</v>
      </c>
      <c r="C62" s="137"/>
      <c r="D62" s="137"/>
      <c r="E62" s="137">
        <f>'将来負担比率（分子）の構造'!J$45</f>
        <v>2450</v>
      </c>
      <c r="F62" s="137"/>
      <c r="G62" s="137"/>
      <c r="H62" s="137">
        <f>'将来負担比率（分子）の構造'!K$45</f>
        <v>2524</v>
      </c>
      <c r="I62" s="137"/>
      <c r="J62" s="137"/>
      <c r="K62" s="137">
        <f>'将来負担比率（分子）の構造'!L$45</f>
        <v>2369</v>
      </c>
      <c r="L62" s="137"/>
      <c r="M62" s="137"/>
      <c r="N62" s="137">
        <f>'将来負担比率（分子）の構造'!M$45</f>
        <v>2326</v>
      </c>
      <c r="O62" s="137"/>
      <c r="P62" s="137"/>
    </row>
    <row r="63" spans="1:16" x14ac:dyDescent="0.2">
      <c r="A63" s="137" t="s">
        <v>28</v>
      </c>
      <c r="B63" s="137">
        <f>'将来負担比率（分子）の構造'!I$44</f>
        <v>742</v>
      </c>
      <c r="C63" s="137"/>
      <c r="D63" s="137"/>
      <c r="E63" s="137">
        <f>'将来負担比率（分子）の構造'!J$44</f>
        <v>1169</v>
      </c>
      <c r="F63" s="137"/>
      <c r="G63" s="137"/>
      <c r="H63" s="137">
        <f>'将来負担比率（分子）の構造'!K$44</f>
        <v>1163</v>
      </c>
      <c r="I63" s="137"/>
      <c r="J63" s="137"/>
      <c r="K63" s="137">
        <f>'将来負担比率（分子）の構造'!L$44</f>
        <v>1148</v>
      </c>
      <c r="L63" s="137"/>
      <c r="M63" s="137"/>
      <c r="N63" s="137">
        <f>'将来負担比率（分子）の構造'!M$44</f>
        <v>1064</v>
      </c>
      <c r="O63" s="137"/>
      <c r="P63" s="137"/>
    </row>
    <row r="64" spans="1:16" x14ac:dyDescent="0.2">
      <c r="A64" s="137" t="s">
        <v>27</v>
      </c>
      <c r="B64" s="137">
        <f>'将来負担比率（分子）の構造'!I$43</f>
        <v>8040</v>
      </c>
      <c r="C64" s="137"/>
      <c r="D64" s="137"/>
      <c r="E64" s="137">
        <f>'将来負担比率（分子）の構造'!J$43</f>
        <v>7938</v>
      </c>
      <c r="F64" s="137"/>
      <c r="G64" s="137"/>
      <c r="H64" s="137">
        <f>'将来負担比率（分子）の構造'!K$43</f>
        <v>7764</v>
      </c>
      <c r="I64" s="137"/>
      <c r="J64" s="137"/>
      <c r="K64" s="137">
        <f>'将来負担比率（分子）の構造'!L$43</f>
        <v>7496</v>
      </c>
      <c r="L64" s="137"/>
      <c r="M64" s="137"/>
      <c r="N64" s="137">
        <f>'将来負担比率（分子）の構造'!M$43</f>
        <v>7305</v>
      </c>
      <c r="O64" s="137"/>
      <c r="P64" s="137"/>
    </row>
    <row r="65" spans="1:16" x14ac:dyDescent="0.2">
      <c r="A65" s="137" t="s">
        <v>26</v>
      </c>
      <c r="B65" s="137" t="str">
        <f>'将来負担比率（分子）の構造'!I$42</f>
        <v>-</v>
      </c>
      <c r="C65" s="137"/>
      <c r="D65" s="137"/>
      <c r="E65" s="137">
        <f>'将来負担比率（分子）の構造'!J$42</f>
        <v>1</v>
      </c>
      <c r="F65" s="137"/>
      <c r="G65" s="137"/>
      <c r="H65" s="137">
        <f>'将来負担比率（分子）の構造'!K$42</f>
        <v>208</v>
      </c>
      <c r="I65" s="137"/>
      <c r="J65" s="137"/>
      <c r="K65" s="137">
        <f>'将来負担比率（分子）の構造'!L$42</f>
        <v>209</v>
      </c>
      <c r="L65" s="137"/>
      <c r="M65" s="137"/>
      <c r="N65" s="137" t="str">
        <f>'将来負担比率（分子）の構造'!M$42</f>
        <v>-</v>
      </c>
      <c r="O65" s="137"/>
      <c r="P65" s="137"/>
    </row>
    <row r="66" spans="1:16" x14ac:dyDescent="0.2">
      <c r="A66" s="137" t="s">
        <v>25</v>
      </c>
      <c r="B66" s="137">
        <f>'将来負担比率（分子）の構造'!I$41</f>
        <v>11649</v>
      </c>
      <c r="C66" s="137"/>
      <c r="D66" s="137"/>
      <c r="E66" s="137">
        <f>'将来負担比率（分子）の構造'!J$41</f>
        <v>11387</v>
      </c>
      <c r="F66" s="137"/>
      <c r="G66" s="137"/>
      <c r="H66" s="137">
        <f>'将来負担比率（分子）の構造'!K$41</f>
        <v>10860</v>
      </c>
      <c r="I66" s="137"/>
      <c r="J66" s="137"/>
      <c r="K66" s="137">
        <f>'将来負担比率（分子）の構造'!L$41</f>
        <v>11013</v>
      </c>
      <c r="L66" s="137"/>
      <c r="M66" s="137"/>
      <c r="N66" s="137">
        <f>'将来負担比率（分子）の構造'!M$41</f>
        <v>11532</v>
      </c>
      <c r="O66" s="137"/>
      <c r="P66" s="137"/>
    </row>
    <row r="67" spans="1:16" x14ac:dyDescent="0.2">
      <c r="A67" s="137" t="s">
        <v>64</v>
      </c>
      <c r="B67" s="137" t="e">
        <f>NA()</f>
        <v>#N/A</v>
      </c>
      <c r="C67" s="137">
        <f>IF(ISNUMBER('将来負担比率（分子）の構造'!I$53), IF('将来負担比率（分子）の構造'!I$53 &lt; 0, 0, '将来負担比率（分子）の構造'!I$53), NA())</f>
        <v>2967</v>
      </c>
      <c r="D67" s="137" t="e">
        <f>NA()</f>
        <v>#N/A</v>
      </c>
      <c r="E67" s="137" t="e">
        <f>NA()</f>
        <v>#N/A</v>
      </c>
      <c r="F67" s="137">
        <f>IF(ISNUMBER('将来負担比率（分子）の構造'!J$53), IF('将来負担比率（分子）の構造'!J$53 &lt; 0, 0, '将来負担比率（分子）の構造'!J$53), NA())</f>
        <v>2562</v>
      </c>
      <c r="G67" s="137" t="e">
        <f>NA()</f>
        <v>#N/A</v>
      </c>
      <c r="H67" s="137" t="e">
        <f>NA()</f>
        <v>#N/A</v>
      </c>
      <c r="I67" s="137">
        <f>IF(ISNUMBER('将来負担比率（分子）の構造'!K$53), IF('将来負担比率（分子）の構造'!K$53 &lt; 0, 0, '将来負担比率（分子）の構造'!K$53), NA())</f>
        <v>2512</v>
      </c>
      <c r="J67" s="137" t="e">
        <f>NA()</f>
        <v>#N/A</v>
      </c>
      <c r="K67" s="137" t="e">
        <f>NA()</f>
        <v>#N/A</v>
      </c>
      <c r="L67" s="137">
        <f>IF(ISNUMBER('将来負担比率（分子）の構造'!L$53), IF('将来負担比率（分子）の構造'!L$53 &lt; 0, 0, '将来負担比率（分子）の構造'!L$53), NA())</f>
        <v>2317</v>
      </c>
      <c r="M67" s="137" t="e">
        <f>NA()</f>
        <v>#N/A</v>
      </c>
      <c r="N67" s="137" t="e">
        <f>NA()</f>
        <v>#N/A</v>
      </c>
      <c r="O67" s="137">
        <f>IF(ISNUMBER('将来負担比率（分子）の構造'!M$53), IF('将来負担比率（分子）の構造'!M$53 &lt; 0, 0, '将来負担比率（分子）の構造'!M$53), NA())</f>
        <v>2178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INET-0030</cp:lastModifiedBy>
  <cp:lastPrinted>2018-11-20T02:46:38Z</cp:lastPrinted>
  <dcterms:created xsi:type="dcterms:W3CDTF">2018-01-24T05:42:31Z</dcterms:created>
  <dcterms:modified xsi:type="dcterms:W3CDTF">2022-10-20T07:20:48Z</dcterms:modified>
  <cp:category/>
</cp:coreProperties>
</file>