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1.202\110_企画財政課\財政\050_財政課\財政係\財政係\R7年度ファイル\財政状況資料集\260303【312〆】令和６年度財政状況資料集の作成及び提出について（依頼）\県に回答\"/>
    </mc:Choice>
  </mc:AlternateContent>
  <xr:revisionPtr revIDLastSave="0" documentId="13_ncr:1_{B0BDC0A8-7D07-41FA-99CA-5ED0037DC977}" xr6:coauthVersionLast="47" xr6:coauthVersionMax="47" xr10:uidLastSave="{00000000-0000-0000-0000-000000000000}"/>
  <bookViews>
    <workbookView xWindow="-120" yWindow="-120" windowWidth="20730" windowHeight="1104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<sst xmlns="http://schemas.openxmlformats.org/spreadsheetml/2006/main" count="1113" uniqueCount="559">
  <si>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</si>
  <si>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</si>
  <si>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</si>
  <si>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</si>
  <si>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</si>
  <si>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</si>
  <si>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</si>
  <si>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</si>
  <si>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</si>
  <si>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</si>
  <si>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</si>
  <si>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</si>
  <si>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</si>
  <si>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</si>
  <si>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</si>
  <si>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</si>
  <si>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</si>
  <si>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</si>
  <si>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</si>
  <si>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</si>
  <si>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</si>
  <si>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</si>
  <si>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</si>
  <si>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</si>
  <si>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</si>
  <si>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</si>
  <si>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</si>
  <si>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</si>
  <si>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</si>
  <si>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</si>
  <si>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</si>
  <si>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</si>
  <si>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</si>
  <si>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</si>
  <si>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</si>
  <si>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</si>
  <si>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</si>
  <si>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</si>
  <si>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</si>
  <si>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</si>
  <si>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</si>
  <si>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</si>
  <si>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</si>
  <si>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</si>
  <si>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</si>
  <si>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</si>
  <si>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</si>
  <si>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</si>
  <si>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</si>
  <si>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</si>
  <si>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</si>
  <si>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</si>
  <si>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</si>
  <si>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</si>
  <si>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</si>
  <si>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</si>
  <si>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</si>
  <si>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</si>
  <si>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</si>
  <si>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</si>
  <si>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</si>
  <si>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</si>
  <si>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</si>
  <si>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</si>
  <si>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</si>
  <si>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</si>
  <si>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</si>
  <si>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</si>
  <si>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</si>
  <si>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</si>
  <si>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</si>
  <si>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</si>
  <si>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</si>
  <si>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</si>
  <si>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</si>
  <si>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</si>
  <si>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</si>
  <si>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</si>
  <si>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</si>
  <si>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</si>
  <si>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</si>
  <si>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</si>
  <si>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</si>
  <si>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</si>
  <si>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</si>
  <si>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</si>
  <si>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</si>
  <si>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</si>
  <si>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</si>
  <si>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</si>
  <si>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</si>
  <si>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</si>
  <si>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</si>
  <si>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</si>
  <si>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</si>
  <si>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</si>
  <si>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</si>
  <si>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</si>
  <si>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</si>
  <si>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</si>
  <si>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</si>
  <si>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</si>
  <si>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</si>
  <si>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</si>
  <si>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</si>
  <si>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</si>
  <si>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</si>
  <si>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</si>
  <si>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</si>
  <si>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</si>
  <si>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</si>
  <si>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</si>
  <si>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</si>
  <si>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</si>
  <si>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</si>
  <si>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</si>
  <si>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</si>
  <si>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</si>
  <si>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</si>
  <si>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</si>
  <si>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</si>
  <si>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</si>
  <si>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</si>
  <si>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</si>
  <si>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</si>
  <si>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</si>
  <si>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</si>
  <si>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</si>
  <si>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</si>
  <si>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</si>
  <si>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</si>
  <si>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</si>
  <si>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</si>
  <si>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</si>
  <si>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</si>
  <si>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</si>
  <si>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</si>
  <si>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</si>
  <si>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</si>
  <si>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</si>
  <si>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</si>
  <si>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</si>
  <si>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</si>
  <si>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</si>
  <si>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</si>
  <si>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</si>
  <si>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</si>
  <si>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</si>
  <si>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</si>
  <si>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</si>
  <si>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</si>
  <si>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</si>
  <si>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</si>
  <si>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</si>
  <si>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</si>
  <si>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</si>
  <si>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</si>
  <si>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</si>
  <si>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</si>
  <si>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</si>
  <si>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</si>
  <si>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</si>
  <si>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</si>
  <si>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</si>
  <si>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</si>
  <si>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</si>
  <si>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</si>
  <si>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</si>
  <si>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</si>
  <si>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</si>
  <si>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</si>
  <si>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</si>
  <si>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</si>
  <si>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</si>
  <si>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</si>
  <si>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</si>
  <si>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</si>
  <si>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</si>
  <si>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</si>
  <si>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</si>
  <si>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</si>
  <si>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</si>
  <si>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</si>
  <si>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</si>
  <si>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</si>
  <si>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</si>
  <si>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</si>
  <si>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</si>
  <si>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</si>
  <si>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</si>
  <si>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</si>
  <si>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</si>
  <si>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</si>
  <si>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</si>
  <si>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</si>
  <si>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</si>
  <si>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</si>
  <si>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</si>
  <si>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</si>
  <si>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</si>
  <si>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</si>
  <si>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</si>
  <si>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</si>
  <si>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奈良県田原本町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</si>
  <si>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</si>
  <si>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</si>
  <si>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</si>
  <si>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</si>
  <si>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</si>
  <si>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</si>
  <si>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</si>
  <si>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</si>
  <si>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</si>
  <si>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</si>
  <si>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</si>
  <si>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</si>
  <si>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</si>
  <si>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</si>
  <si>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</si>
  <si>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</si>
  <si>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</si>
  <si>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</si>
  <si>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</si>
  <si>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</si>
  <si>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</si>
  <si>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</si>
  <si>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</si>
  <si>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</si>
  <si>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</si>
  <si>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</si>
  <si>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</si>
  <si>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</si>
  <si>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</si>
  <si>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</si>
  <si>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</si>
  <si>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</si>
  <si>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</si>
  <si>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</si>
  <si>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</si>
  <si>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</si>
  <si>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</si>
  <si>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</si>
  <si>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</si>
  <si>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</si>
  <si>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</si>
  <si>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</si>
  <si>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</si>
  <si>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</si>
  <si>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</si>
  <si>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</si>
  <si>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</si>
  <si>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</si>
  <si>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</si>
  <si>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</si>
  <si>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</si>
  <si>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</si>
  <si>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</si>
  <si>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</si>
  <si>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</si>
  <si>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</si>
  <si>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</si>
  <si>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</si>
  <si>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</si>
  <si>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</si>
  <si>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</si>
  <si>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</si>
  <si>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</si>
  <si>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</si>
  <si>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</si>
  <si>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</si>
  <si>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</si>
  <si>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</si>
  <si>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</si>
  <si>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</si>
  <si>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</si>
  <si>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</si>
  <si>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</si>
  <si>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</si>
  <si>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</si>
  <si>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</si>
  <si>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</si>
  <si>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</si>
  <si>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</si>
  <si>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</si>
  <si>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</si>
  <si>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</si>
  <si>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</si>
  <si>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</si>
  <si>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</si>
  <si>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</si>
  <si>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</si>
  <si>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</si>
  <si>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</si>
  <si>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</si>
  <si>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</si>
  <si>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</si>
  <si>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</si>
  <si>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</si>
  <si>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</si>
  <si>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</si>
  <si>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</si>
  <si>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</si>
  <si>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</si>
  <si>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</si>
  <si>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</si>
  <si>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</si>
  <si>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</si>
  <si>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</si>
  <si>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</si>
  <si>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</si>
  <si>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</si>
  <si>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</si>
  <si>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</si>
  <si>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</si>
  <si>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</si>
  <si>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</si>
  <si>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</si>
  <si>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</si>
  <si>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</si>
  <si>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</si>
  <si>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</si>
  <si>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</si>
  <si>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</si>
  <si>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</si>
  <si>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</si>
  <si>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</si>
  <si>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</si>
  <si>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</si>
  <si>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</si>
  <si>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</si>
  <si>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</si>
  <si>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</si>
  <si>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</si>
  <si>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</si>
  <si>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</si>
  <si>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</si>
  <si>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</si>
  <si>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</si>
  <si>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</si>
  <si>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</si>
  <si>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</si>
  <si>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</si>
  <si>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</si>
  <si>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</si>
  <si>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</si>
  <si>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</si>
  <si>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</si>
  <si>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</si>
  <si>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</si>
  <si>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</si>
  <si>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</si>
  <si>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</si>
  <si>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</si>
  <si>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</si>
  <si>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奈良県田原本町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</si>
  <si>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</si>
  <si>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</si>
  <si>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</si>
  <si>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</si>
  <si>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</si>
  <si>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</si>
  <si>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</si>
  <si>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</si>
  <si>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</si>
  <si>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</si>
  <si>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</si>
  <si>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</si>
  <si>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</si>
  <si>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</si>
  <si>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</si>
  <si>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</si>
  <si>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</si>
  <si>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</si>
  <si>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</si>
  <si>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</si>
  <si>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</si>
  <si>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</si>
  <si>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</si>
  <si>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</si>
  <si>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</si>
  <si>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</si>
  <si>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</si>
  <si>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</si>
  <si>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</si>
  <si>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</si>
  <si>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</si>
  <si>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</si>
  <si>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</si>
  <si>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</si>
  <si>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</si>
  <si>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</si>
  <si>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</si>
  <si>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</si>
  <si>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</si>
  <si>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</si>
  <si>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</si>
  <si>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</si>
  <si>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</si>
  <si>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</si>
  <si>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</si>
  <si>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</si>
  <si>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</si>
  <si>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</si>
  <si>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</si>
  <si>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</si>
  <si>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</si>
  <si>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</si>
  <si>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</si>
  <si>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</si>
  <si>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</si>
  <si>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</si>
  <si>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</si>
  <si>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</si>
  <si>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</si>
  <si>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</si>
  <si>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</si>
  <si>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</si>
  <si>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</si>
  <si>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</si>
  <si>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</si>
  <si>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</si>
  <si>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</si>
  <si>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</si>
  <si>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</si>
  <si>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</si>
  <si>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</si>
  <si>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</si>
  <si>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</si>
  <si>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</si>
  <si>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</si>
  <si>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</si>
  <si>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</si>
  <si>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</si>
  <si>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</si>
  <si>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</si>
  <si>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</si>
  <si>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</si>
  <si>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</si>
  <si>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</si>
  <si>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</si>
  <si>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</si>
  <si>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</si>
  <si>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</si>
  <si>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</si>
  <si>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</si>
  <si>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</si>
  <si>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</si>
  <si>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</si>
  <si>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</si>
  <si>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</si>
  <si>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</si>
  <si>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</si>
  <si>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</si>
  <si>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</si>
  <si>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</si>
  <si>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</si>
  <si>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</si>
  <si>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</si>
  <si>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</si>
  <si>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</si>
  <si>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</si>
  <si>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</si>
  <si>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</si>
  <si>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</si>
  <si>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</si>
  <si>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</si>
  <si>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</si>
  <si>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</si>
  <si>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</si>
  <si>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</si>
  <si>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</si>
  <si>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</si>
  <si>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</si>
  <si>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</si>
  <si>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</si>
  <si>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</si>
  <si>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</si>
  <si>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</si>
  <si>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</si>
  <si>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</si>
  <si>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</si>
  <si>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</si>
  <si>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</si>
  <si>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</si>
  <si>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</si>
  <si>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</si>
  <si>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</si>
  <si>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</si>
  <si>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</si>
  <si>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</si>
  <si>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</si>
  <si>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</si>
  <si>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</si>
  <si>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</si>
  <si>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</si>
  <si>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</si>
  <si>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</si>
  <si>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</si>
  <si>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</si>
  <si>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</si>
  <si>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</si>
  <si>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</si>
  <si>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</si>
  <si>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</si>
  <si>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</si>
  <si>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</si>
  <si>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</si>
  <si>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</si>
  <si>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</si>
  <si>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</si>
  <si>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</si>
  <si>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</si>
  <si>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</si>
  <si>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</si>
  <si>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</si>
  <si>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</si>
  <si>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</si>
  <si>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</si>
  <si>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</si>
  <si>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</si>
  <si>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</si>
  <si>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</si>
  <si>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</si>
  <si>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</si>
  <si>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</si>
  <si>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</si>
  <si>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</si>
  <si>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</si>
  <si>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</si>
  <si>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3.12</t>
  </si>
  <si>
    <t>一般会計</t>
  </si>
  <si>
    <t>介護保険特別会計</t>
  </si>
  <si>
    <t>国民健康保険特別会計</t>
  </si>
  <si>
    <t>下水道事業会計</t>
  </si>
  <si>
    <t>後期高齢者医療特別会計</t>
  </si>
  <si>
    <t>磯城郡介護認定審査会共同設置特別会計</t>
  </si>
  <si>
    <t>その他会計（赤字）</t>
  </si>
  <si>
    <t>その他会計（黒字）</t>
  </si>
  <si>
    <t>R02</t>
    <phoneticPr fontId="5"/>
  </si>
  <si>
    <t>R03</t>
    <phoneticPr fontId="5"/>
  </si>
  <si>
    <t>R04</t>
    <phoneticPr fontId="5"/>
  </si>
  <si>
    <t>R05</t>
    <phoneticPr fontId="5"/>
  </si>
  <si>
    <t>R06</t>
    <phoneticPr fontId="5"/>
  </si>
  <si>
    <t>奈良県市町村総合事務組合</t>
    <rPh sb="0" eb="6">
      <t>ナラケンシチョウソン</t>
    </rPh>
    <rPh sb="6" eb="12">
      <t>ソウゴウジムクミアイ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</si>
  <si>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</si>
  <si>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8">
      <t>コウキコウレイシャ</t>
    </rPh>
    <rPh sb="8" eb="10">
      <t>イリョウ</t>
    </rPh>
    <rPh sb="10" eb="14">
      <t>コウイキレンゴウ</t>
    </rPh>
    <phoneticPr fontId="2"/>
  </si>
  <si>
    <t>やまと広域環境衛生事務組合</t>
    <rPh sb="3" eb="5">
      <t>コウイキ</t>
    </rPh>
    <rPh sb="5" eb="9">
      <t>カンキョウエイセイ</t>
    </rPh>
    <rPh sb="9" eb="13">
      <t>ジムクミアイ</t>
    </rPh>
    <phoneticPr fontId="2"/>
  </si>
  <si>
    <t>奈良県広域消防組合</t>
    <rPh sb="0" eb="5">
      <t>ナラケンコウイキ</t>
    </rPh>
    <rPh sb="5" eb="7">
      <t>ショウボウ</t>
    </rPh>
    <rPh sb="7" eb="9">
      <t>クミアイ</t>
    </rPh>
    <phoneticPr fontId="2"/>
  </si>
  <si>
    <t>国保中央病院組合</t>
    <rPh sb="0" eb="6">
      <t>コクホチュウオウビョウイン</t>
    </rPh>
    <rPh sb="6" eb="8">
      <t>クミアイ</t>
    </rPh>
    <phoneticPr fontId="2"/>
  </si>
  <si>
    <t>磯城郡水道企業団</t>
    <rPh sb="0" eb="8">
      <t>シキグンスイドウキギョウダン</t>
    </rPh>
    <phoneticPr fontId="2"/>
  </si>
  <si>
    <t>田原本町土地開発公社</t>
    <phoneticPr fontId="2"/>
  </si>
  <si>
    <t>公共施設等整備基金</t>
    <rPh sb="0" eb="2">
      <t>コウキョウ</t>
    </rPh>
    <rPh sb="2" eb="4">
      <t>シセツ</t>
    </rPh>
    <rPh sb="4" eb="5">
      <t>トウ</t>
    </rPh>
    <rPh sb="5" eb="7">
      <t>セイビ</t>
    </rPh>
    <rPh sb="7" eb="9">
      <t>キキン</t>
    </rPh>
    <phoneticPr fontId="5"/>
  </si>
  <si>
    <t>福祉基金</t>
    <rPh sb="0" eb="2">
      <t>フクシ</t>
    </rPh>
    <rPh sb="2" eb="4">
      <t>キキン</t>
    </rPh>
    <phoneticPr fontId="38"/>
  </si>
  <si>
    <t>森林環境整備促進基金</t>
    <rPh sb="0" eb="2">
      <t>シンリン</t>
    </rPh>
    <rPh sb="2" eb="4">
      <t>カンキョウ</t>
    </rPh>
    <rPh sb="4" eb="6">
      <t>セイビ</t>
    </rPh>
    <rPh sb="6" eb="8">
      <t>ソクシン</t>
    </rPh>
    <rPh sb="8" eb="10">
      <t>キキン</t>
    </rPh>
    <phoneticPr fontId="38"/>
  </si>
  <si>
    <t>企業版ふるさと納税基金</t>
    <rPh sb="0" eb="3">
      <t>キギョウバン</t>
    </rPh>
    <rPh sb="7" eb="9">
      <t>ノウゼイ</t>
    </rPh>
    <rPh sb="9" eb="11">
      <t>キキン</t>
    </rPh>
    <phoneticPr fontId="38"/>
  </si>
  <si>
    <t>ふるさと応援基金</t>
    <rPh sb="4" eb="6">
      <t>オウエン</t>
    </rPh>
    <rPh sb="6" eb="8">
      <t>キキン</t>
    </rPh>
    <phoneticPr fontId="38"/>
  </si>
  <si>
    <t>_</t>
    <phoneticPr fontId="38"/>
  </si>
  <si>
    <t>_</t>
  </si>
  <si>
    <t>令和6年10月解散</t>
    <rPh sb="0" eb="2">
      <t>レイワ</t>
    </rPh>
    <rPh sb="3" eb="4">
      <t>ネン</t>
    </rPh>
    <rPh sb="6" eb="7">
      <t>ガツ</t>
    </rPh>
    <rPh sb="7" eb="9">
      <t>カイサン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</si>
</sst>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0CD5-41FF-AED8-532C068932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55680</c:v>
                </c:pt>
                <c:pt idx="1">
                  <c:v>54306</c:v>
                </c:pt>
                <c:pt idx="2">
                  <c:v>46728</c:v>
                </c:pt>
                <c:pt idx="3">
                  <c:v>62859</c:v>
                </c:pt>
                <c:pt idx="4">
                  <c:v>30271</c:v>
                </c:pt>
              </c:numCache>
            </c:numRef>
          </c:val>
          <c:smooth val="0"/>
          <c:extLst>
            <c:ext xmlns:c16="http://schemas.microsoft.com/office/drawing/2014/chart" uri="{C3380CC4-5D6E-409C-BE32-E72D297353CC}">
              <c16:uniqueId val="{00000001-0CD5-41FF-AED8-532C068932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6.79</c:v>
                </c:pt>
                <c:pt idx="1">
                  <c:v>10.15</c:v>
                </c:pt>
                <c:pt idx="2">
                  <c:v>11.93</c:v>
                </c:pt>
                <c:pt idx="3">
                  <c:v>8.5399999999999991</c:v>
                </c:pt>
                <c:pt idx="4">
                  <c:v>11.02</c:v>
                </c:pt>
              </c:numCache>
            </c:numRef>
          </c:val>
          <c:extLst>
            <c:ext xmlns:c16="http://schemas.microsoft.com/office/drawing/2014/chart" uri="{C3380CC4-5D6E-409C-BE32-E72D297353CC}">
              <c16:uniqueId val="{00000000-77A2-4FAF-8BF7-E1CC70C425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25.89</c:v>
                </c:pt>
                <c:pt idx="1">
                  <c:v>24.23</c:v>
                </c:pt>
                <c:pt idx="2">
                  <c:v>24.94</c:v>
                </c:pt>
                <c:pt idx="3">
                  <c:v>24.39</c:v>
                </c:pt>
                <c:pt idx="4">
                  <c:v>23.9</c:v>
                </c:pt>
              </c:numCache>
            </c:numRef>
          </c:val>
          <c:extLst>
            <c:ext xmlns:c16="http://schemas.microsoft.com/office/drawing/2014/chart" uri="{C3380CC4-5D6E-409C-BE32-E72D297353CC}">
              <c16:uniqueId val="{00000001-77A2-4FAF-8BF7-E1CC70C425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3.8</c:v>
                </c:pt>
                <c:pt idx="2">
                  <c:v>1.5</c:v>
                </c:pt>
                <c:pt idx="3">
                  <c:v>-3.12</c:v>
                </c:pt>
                <c:pt idx="4">
                  <c:v>5.85</c:v>
                </c:pt>
              </c:numCache>
            </c:numRef>
          </c:val>
          <c:smooth val="0"/>
          <c:extLst>
            <c:ext xmlns:c16="http://schemas.microsoft.com/office/drawing/2014/chart" uri="{C3380CC4-5D6E-409C-BE32-E72D297353CC}">
              <c16:uniqueId val="{00000002-77A2-4FAF-8BF7-E1CC70C425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9.84</c:v>
                </c:pt>
                <c:pt idx="2">
                  <c:v>#N/A</c:v>
                </c:pt>
                <c:pt idx="3">
                  <c:v>9.43</c:v>
                </c:pt>
                <c:pt idx="4">
                  <c:v>0</c:v>
                </c:pt>
                <c:pt idx="5">
                  <c:v>0</c:v>
                </c:pt>
                <c:pt idx="6">
                  <c:v>0</c:v>
                </c:pt>
                <c:pt idx="7">
                  <c:v>0</c:v>
                </c:pt>
                <c:pt idx="8">
                  <c:v>0</c:v>
                </c:pt>
                <c:pt idx="9">
                  <c:v>0</c:v>
                </c:pt>
              </c:numCache>
            </c:numRef>
          </c:val>
          <c:extLst>
            <c:ext xmlns:c16="http://schemas.microsoft.com/office/drawing/2014/chart" uri="{C3380CC4-5D6E-409C-BE32-E72D297353CC}">
              <c16:uniqueId val="{00000000-C1A0-4E73-8134-D0BDC0184D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A0-4E73-8134-D0BDC0184D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A0-4E73-8134-D0BDC0184D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A0-4E73-8134-D0BDC0184D48}"/>
            </c:ext>
          </c:extLst>
        </c:ser>
        <c:ser>
          <c:idx val="4"/>
          <c:order val="4"/>
          <c:tx>
            <c:strRef>
              <c:f>データシート!$A$31</c:f>
              <c:strCache>
                <c:ptCount val="1"/>
                <c:pt idx="0">
                  <c:v>磯城郡介護認定審査会共同設置特別会計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C1A0-4E73-8134-D0BDC0184D4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0.15</c:v>
                </c:pt>
                <c:pt idx="4">
                  <c:v>#N/A</c:v>
                </c:pt>
                <c:pt idx="5">
                  <c:v>0.16</c:v>
                </c:pt>
                <c:pt idx="6">
                  <c:v>#N/A</c:v>
                </c:pt>
                <c:pt idx="7">
                  <c:v>0.15</c:v>
                </c:pt>
                <c:pt idx="8">
                  <c:v>#N/A</c:v>
                </c:pt>
                <c:pt idx="9">
                  <c:v>0.18</c:v>
                </c:pt>
              </c:numCache>
            </c:numRef>
          </c:val>
          <c:extLst>
            <c:ext xmlns:c16="http://schemas.microsoft.com/office/drawing/2014/chart" uri="{C3380CC4-5D6E-409C-BE32-E72D297353CC}">
              <c16:uniqueId val="{00000005-C1A0-4E73-8134-D0BDC0184D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1.42</c:v>
                </c:pt>
                <c:pt idx="2">
                  <c:v>#N/A</c:v>
                </c:pt>
                <c:pt idx="3">
                  <c:v>1.72</c:v>
                </c:pt>
                <c:pt idx="4">
                  <c:v>#N/A</c:v>
                </c:pt>
                <c:pt idx="5">
                  <c:v>1.84</c:v>
                </c:pt>
                <c:pt idx="6">
                  <c:v>#N/A</c:v>
                </c:pt>
                <c:pt idx="7">
                  <c:v>1.95</c:v>
                </c:pt>
                <c:pt idx="8">
                  <c:v>#N/A</c:v>
                </c:pt>
                <c:pt idx="9">
                  <c:v>2.08</c:v>
                </c:pt>
              </c:numCache>
            </c:numRef>
          </c:val>
          <c:extLst>
            <c:ext xmlns:c16="http://schemas.microsoft.com/office/drawing/2014/chart" uri="{C3380CC4-5D6E-409C-BE32-E72D297353CC}">
              <c16:uniqueId val="{00000006-C1A0-4E73-8134-D0BDC0184D4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7.58</c:v>
                </c:pt>
                <c:pt idx="2">
                  <c:v>#N/A</c:v>
                </c:pt>
                <c:pt idx="3">
                  <c:v>6.08</c:v>
                </c:pt>
                <c:pt idx="4">
                  <c:v>#N/A</c:v>
                </c:pt>
                <c:pt idx="5">
                  <c:v>5.68</c:v>
                </c:pt>
                <c:pt idx="6">
                  <c:v>#N/A</c:v>
                </c:pt>
                <c:pt idx="7">
                  <c:v>4.8099999999999996</c:v>
                </c:pt>
                <c:pt idx="8">
                  <c:v>#N/A</c:v>
                </c:pt>
                <c:pt idx="9">
                  <c:v>4.6500000000000004</c:v>
                </c:pt>
              </c:numCache>
            </c:numRef>
          </c:val>
          <c:extLst>
            <c:ext xmlns:c16="http://schemas.microsoft.com/office/drawing/2014/chart" uri="{C3380CC4-5D6E-409C-BE32-E72D297353CC}">
              <c16:uniqueId val="{00000007-C1A0-4E73-8134-D0BDC0184D4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0.63</c:v>
                </c:pt>
                <c:pt idx="2">
                  <c:v>#N/A</c:v>
                </c:pt>
                <c:pt idx="3">
                  <c:v>2.74</c:v>
                </c:pt>
                <c:pt idx="4">
                  <c:v>#N/A</c:v>
                </c:pt>
                <c:pt idx="5">
                  <c:v>4.1900000000000004</c:v>
                </c:pt>
                <c:pt idx="6">
                  <c:v>#N/A</c:v>
                </c:pt>
                <c:pt idx="7">
                  <c:v>5.18</c:v>
                </c:pt>
                <c:pt idx="8">
                  <c:v>#N/A</c:v>
                </c:pt>
                <c:pt idx="9">
                  <c:v>4.92</c:v>
                </c:pt>
              </c:numCache>
            </c:numRef>
          </c:val>
          <c:extLst>
            <c:ext xmlns:c16="http://schemas.microsoft.com/office/drawing/2014/chart" uri="{C3380CC4-5D6E-409C-BE32-E72D297353CC}">
              <c16:uniqueId val="{00000008-C1A0-4E73-8134-D0BDC0184D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6.78</c:v>
                </c:pt>
                <c:pt idx="2">
                  <c:v>#N/A</c:v>
                </c:pt>
                <c:pt idx="3">
                  <c:v>10.14</c:v>
                </c:pt>
                <c:pt idx="4">
                  <c:v>#N/A</c:v>
                </c:pt>
                <c:pt idx="5">
                  <c:v>11.92</c:v>
                </c:pt>
                <c:pt idx="6">
                  <c:v>#N/A</c:v>
                </c:pt>
                <c:pt idx="7">
                  <c:v>8.5399999999999991</c:v>
                </c:pt>
                <c:pt idx="8">
                  <c:v>#N/A</c:v>
                </c:pt>
                <c:pt idx="9">
                  <c:v>11.01</c:v>
                </c:pt>
              </c:numCache>
            </c:numRef>
          </c:val>
          <c:extLst>
            <c:ext xmlns:c16="http://schemas.microsoft.com/office/drawing/2014/chart" uri="{C3380CC4-5D6E-409C-BE32-E72D297353CC}">
              <c16:uniqueId val="{00000009-C1A0-4E73-8134-D0BDC0184D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1191</c:v>
                </c:pt>
                <c:pt idx="5">
                  <c:v>1209</c:v>
                </c:pt>
                <c:pt idx="8">
                  <c:v>1208</c:v>
                </c:pt>
                <c:pt idx="11">
                  <c:v>1182</c:v>
                </c:pt>
                <c:pt idx="14">
                  <c:v>1115</c:v>
                </c:pt>
              </c:numCache>
            </c:numRef>
          </c:val>
          <c:extLst>
            <c:ext xmlns:c16="http://schemas.microsoft.com/office/drawing/2014/chart" uri="{C3380CC4-5D6E-409C-BE32-E72D297353CC}">
              <c16:uniqueId val="{00000000-01B6-4596-B4D9-FB7CEB86D3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B6-4596-B4D9-FB7CEB86D3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B6-4596-B4D9-FB7CEB86D3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140</c:v>
                </c:pt>
                <c:pt idx="3">
                  <c:v>132</c:v>
                </c:pt>
                <c:pt idx="6">
                  <c:v>130</c:v>
                </c:pt>
                <c:pt idx="9">
                  <c:v>72</c:v>
                </c:pt>
                <c:pt idx="12">
                  <c:v>83</c:v>
                </c:pt>
              </c:numCache>
            </c:numRef>
          </c:val>
          <c:extLst>
            <c:ext xmlns:c16="http://schemas.microsoft.com/office/drawing/2014/chart" uri="{C3380CC4-5D6E-409C-BE32-E72D297353CC}">
              <c16:uniqueId val="{00000003-01B6-4596-B4D9-FB7CEB86D3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393</c:v>
                </c:pt>
                <c:pt idx="3">
                  <c:v>401</c:v>
                </c:pt>
                <c:pt idx="6">
                  <c:v>391</c:v>
                </c:pt>
                <c:pt idx="9">
                  <c:v>371</c:v>
                </c:pt>
                <c:pt idx="12">
                  <c:v>268</c:v>
                </c:pt>
              </c:numCache>
            </c:numRef>
          </c:val>
          <c:extLst>
            <c:ext xmlns:c16="http://schemas.microsoft.com/office/drawing/2014/chart" uri="{C3380CC4-5D6E-409C-BE32-E72D297353CC}">
              <c16:uniqueId val="{00000004-01B6-4596-B4D9-FB7CEB86D3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B6-4596-B4D9-FB7CEB86D3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B6-4596-B4D9-FB7CEB86D3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1327</c:v>
                </c:pt>
                <c:pt idx="3">
                  <c:v>1460</c:v>
                </c:pt>
                <c:pt idx="6">
                  <c:v>1513</c:v>
                </c:pt>
                <c:pt idx="9">
                  <c:v>1545</c:v>
                </c:pt>
                <c:pt idx="12">
                  <c:v>1529</c:v>
                </c:pt>
              </c:numCache>
            </c:numRef>
          </c:val>
          <c:extLst>
            <c:ext xmlns:c16="http://schemas.microsoft.com/office/drawing/2014/chart" uri="{C3380CC4-5D6E-409C-BE32-E72D297353CC}">
              <c16:uniqueId val="{00000007-01B6-4596-B4D9-FB7CEB86D3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669</c:v>
                </c:pt>
                <c:pt idx="2">
                  <c:v>#N/A</c:v>
                </c:pt>
                <c:pt idx="3">
                  <c:v>#N/A</c:v>
                </c:pt>
                <c:pt idx="4">
                  <c:v>784</c:v>
                </c:pt>
                <c:pt idx="5">
                  <c:v>#N/A</c:v>
                </c:pt>
                <c:pt idx="6">
                  <c:v>#N/A</c:v>
                </c:pt>
                <c:pt idx="7">
                  <c:v>826</c:v>
                </c:pt>
                <c:pt idx="8">
                  <c:v>#N/A</c:v>
                </c:pt>
                <c:pt idx="9">
                  <c:v>#N/A</c:v>
                </c:pt>
                <c:pt idx="10">
                  <c:v>806</c:v>
                </c:pt>
                <c:pt idx="11">
                  <c:v>#N/A</c:v>
                </c:pt>
                <c:pt idx="12">
                  <c:v>#N/A</c:v>
                </c:pt>
                <c:pt idx="13">
                  <c:v>765</c:v>
                </c:pt>
                <c:pt idx="14">
                  <c:v>#N/A</c:v>
                </c:pt>
              </c:numCache>
            </c:numRef>
          </c:val>
          <c:smooth val="0"/>
          <c:extLst>
            <c:ext xmlns:c16="http://schemas.microsoft.com/office/drawing/2014/chart" uri="{C3380CC4-5D6E-409C-BE32-E72D297353CC}">
              <c16:uniqueId val="{00000008-01B6-4596-B4D9-FB7CEB86D3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14034</c:v>
                </c:pt>
                <c:pt idx="5">
                  <c:v>13490</c:v>
                </c:pt>
                <c:pt idx="8">
                  <c:v>12946</c:v>
                </c:pt>
                <c:pt idx="11">
                  <c:v>12362</c:v>
                </c:pt>
                <c:pt idx="14">
                  <c:v>11802</c:v>
                </c:pt>
              </c:numCache>
            </c:numRef>
          </c:val>
          <c:extLst>
            <c:ext xmlns:c16="http://schemas.microsoft.com/office/drawing/2014/chart" uri="{C3380CC4-5D6E-409C-BE32-E72D297353CC}">
              <c16:uniqueId val="{00000000-4EF0-4C6A-BE61-2B5C1BD803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2117</c:v>
                </c:pt>
                <c:pt idx="5">
                  <c:v>2039</c:v>
                </c:pt>
                <c:pt idx="8">
                  <c:v>1884</c:v>
                </c:pt>
                <c:pt idx="11">
                  <c:v>1856</c:v>
                </c:pt>
                <c:pt idx="14">
                  <c:v>2035</c:v>
                </c:pt>
              </c:numCache>
            </c:numRef>
          </c:val>
          <c:extLst>
            <c:ext xmlns:c16="http://schemas.microsoft.com/office/drawing/2014/chart" uri="{C3380CC4-5D6E-409C-BE32-E72D297353CC}">
              <c16:uniqueId val="{00000001-4EF0-4C6A-BE61-2B5C1BD803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3356</c:v>
                </c:pt>
                <c:pt idx="5">
                  <c:v>3451</c:v>
                </c:pt>
                <c:pt idx="8">
                  <c:v>3541</c:v>
                </c:pt>
                <c:pt idx="11">
                  <c:v>3671</c:v>
                </c:pt>
                <c:pt idx="14">
                  <c:v>3424</c:v>
                </c:pt>
              </c:numCache>
            </c:numRef>
          </c:val>
          <c:extLst>
            <c:ext xmlns:c16="http://schemas.microsoft.com/office/drawing/2014/chart" uri="{C3380CC4-5D6E-409C-BE32-E72D297353CC}">
              <c16:uniqueId val="{00000002-4EF0-4C6A-BE61-2B5C1BD803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F0-4C6A-BE61-2B5C1BD803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F0-4C6A-BE61-2B5C1BD803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F0-4C6A-BE61-2B5C1BD803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1973</c:v>
                </c:pt>
                <c:pt idx="3">
                  <c:v>1926</c:v>
                </c:pt>
                <c:pt idx="6">
                  <c:v>1702</c:v>
                </c:pt>
                <c:pt idx="9">
                  <c:v>1591</c:v>
                </c:pt>
                <c:pt idx="12">
                  <c:v>1587</c:v>
                </c:pt>
              </c:numCache>
            </c:numRef>
          </c:val>
          <c:extLst>
            <c:ext xmlns:c16="http://schemas.microsoft.com/office/drawing/2014/chart" uri="{C3380CC4-5D6E-409C-BE32-E72D297353CC}">
              <c16:uniqueId val="{00000006-4EF0-4C6A-BE61-2B5C1BD803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803</c:v>
                </c:pt>
                <c:pt idx="3">
                  <c:v>577</c:v>
                </c:pt>
                <c:pt idx="6">
                  <c:v>490</c:v>
                </c:pt>
                <c:pt idx="9">
                  <c:v>469</c:v>
                </c:pt>
                <c:pt idx="12">
                  <c:v>422</c:v>
                </c:pt>
              </c:numCache>
            </c:numRef>
          </c:val>
          <c:extLst>
            <c:ext xmlns:c16="http://schemas.microsoft.com/office/drawing/2014/chart" uri="{C3380CC4-5D6E-409C-BE32-E72D297353CC}">
              <c16:uniqueId val="{00000007-4EF0-4C6A-BE61-2B5C1BD803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6897</c:v>
                </c:pt>
                <c:pt idx="3">
                  <c:v>6446</c:v>
                </c:pt>
                <c:pt idx="6">
                  <c:v>6072</c:v>
                </c:pt>
                <c:pt idx="9">
                  <c:v>5673</c:v>
                </c:pt>
                <c:pt idx="12">
                  <c:v>5273</c:v>
                </c:pt>
              </c:numCache>
            </c:numRef>
          </c:val>
          <c:extLst>
            <c:ext xmlns:c16="http://schemas.microsoft.com/office/drawing/2014/chart" uri="{C3380CC4-5D6E-409C-BE32-E72D297353CC}">
              <c16:uniqueId val="{00000008-4EF0-4C6A-BE61-2B5C1BD803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F0-4C6A-BE61-2B5C1BD803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13364</c:v>
                </c:pt>
                <c:pt idx="3">
                  <c:v>13374</c:v>
                </c:pt>
                <c:pt idx="6">
                  <c:v>12593</c:v>
                </c:pt>
                <c:pt idx="9">
                  <c:v>12031</c:v>
                </c:pt>
                <c:pt idx="12">
                  <c:v>10950</c:v>
                </c:pt>
              </c:numCache>
            </c:numRef>
          </c:val>
          <c:extLst>
            <c:ext xmlns:c16="http://schemas.microsoft.com/office/drawing/2014/chart" uri="{C3380CC4-5D6E-409C-BE32-E72D297353CC}">
              <c16:uniqueId val="{0000000A-4EF0-4C6A-BE61-2B5C1BD803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3531</c:v>
                </c:pt>
                <c:pt idx="2">
                  <c:v>#N/A</c:v>
                </c:pt>
                <c:pt idx="3">
                  <c:v>#N/A</c:v>
                </c:pt>
                <c:pt idx="4">
                  <c:v>3343</c:v>
                </c:pt>
                <c:pt idx="5">
                  <c:v>#N/A</c:v>
                </c:pt>
                <c:pt idx="6">
                  <c:v>#N/A</c:v>
                </c:pt>
                <c:pt idx="7">
                  <c:v>2485</c:v>
                </c:pt>
                <c:pt idx="8">
                  <c:v>#N/A</c:v>
                </c:pt>
                <c:pt idx="9">
                  <c:v>#N/A</c:v>
                </c:pt>
                <c:pt idx="10">
                  <c:v>1874</c:v>
                </c:pt>
                <c:pt idx="11">
                  <c:v>#N/A</c:v>
                </c:pt>
                <c:pt idx="12">
                  <c:v>#N/A</c:v>
                </c:pt>
                <c:pt idx="13">
                  <c:v>970</c:v>
                </c:pt>
                <c:pt idx="14">
                  <c:v>#N/A</c:v>
                </c:pt>
              </c:numCache>
            </c:numRef>
          </c:val>
          <c:smooth val="0"/>
          <c:extLst>
            <c:ext xmlns:c16="http://schemas.microsoft.com/office/drawing/2014/chart" uri="{C3380CC4-5D6E-409C-BE32-E72D297353CC}">
              <c16:uniqueId val="{0000000B-4EF0-4C6A-BE61-2B5C1BD803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1905</c:v>
                </c:pt>
                <c:pt idx="1">
                  <c:v>1906</c:v>
                </c:pt>
                <c:pt idx="2">
                  <c:v>1909</c:v>
                </c:pt>
              </c:numCache>
            </c:numRef>
          </c:val>
          <c:extLst>
            <c:ext xmlns:c16="http://schemas.microsoft.com/office/drawing/2014/chart" uri="{C3380CC4-5D6E-409C-BE32-E72D297353CC}">
              <c16:uniqueId val="{00000000-3380-47A7-8A9C-47261884AC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593</c:v>
                </c:pt>
                <c:pt idx="1">
                  <c:v>572</c:v>
                </c:pt>
                <c:pt idx="2">
                  <c:v>312</c:v>
                </c:pt>
              </c:numCache>
            </c:numRef>
          </c:val>
          <c:extLst>
            <c:ext xmlns:c16="http://schemas.microsoft.com/office/drawing/2014/chart" uri="{C3380CC4-5D6E-409C-BE32-E72D297353CC}">
              <c16:uniqueId val="{00000001-3380-47A7-8A9C-47261884AC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556</c:v>
                </c:pt>
                <c:pt idx="1">
                  <c:v>706</c:v>
                </c:pt>
                <c:pt idx="2">
                  <c:v>654</c:v>
                </c:pt>
              </c:numCache>
            </c:numRef>
          </c:val>
          <c:extLst>
            <c:ext xmlns:c16="http://schemas.microsoft.com/office/drawing/2014/chart" uri="{C3380CC4-5D6E-409C-BE32-E72D297353CC}">
              <c16:uniqueId val="{00000002-3380-47A7-8A9C-47261884AC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となっており、令和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年度と比して</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減となっている。これは広域ごみ処理施設整備のため平成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年度、中学校屋内運動場整備のため平成６年に借り入れた地方債の元金償還が終了したこと等による。平成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借り入れたごみ処理運搬のための中継施設整備事業等の償還が終了するまで高止まりで推移していくと見込まれており、実質公債費比率も高い水準で推移していくと考えられる。元利償還金と交付税算入率のバランスをより考慮し、算入率の高い地方債を活用していくなどして、実質公債費比率の改善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で前年度に比して</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ポイント改善した。主な要因は分子となっている地方債の現在高の減、公営企業債等繰入見込額の減による。しかしながら公債費については高止まりで推移していくと考えられ、今後も交付税算入の有利な起債の活用や積極的な基金の積立などをおこない、将来負担比率の適正な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今後見込まれる地方債償還の増加に対応し、弾力的な財政運営ができるよう、全般的な基金の積立に努める。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福祉基金については、運用益である利息を福祉関係の事業などに活用する果実運用型基金として運用している。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森林環境整備促進基金については、木材利用の促進、普及啓発等の森林整備の促進のため運用している。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企業版ふるさと納税基金については田原本町まち・ひと・しごと創生推進計画に掲げた事業に要する経費の財源に充てるため運用している。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ふるさと応援基金については、寄附の際選択いただいた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「子育ての願いをかなえるまちづくり」、「健康で安心な暮らしを支えるまちづくり」、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「潤いや喜びを与える学びとスポーツのまちづくり」「安全で快適な暮らしを支えるまちづくり」、「賑わいと活力あふれるまちづくり」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の５つのメニューに沿った事業を実施するのに活用する。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千円の減となっている。主な要因は小学校の統合整備事業に充てるため公共施設等整備基金を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く。福祉基金については現在の残高を維持していく。森林環境整備促進基金については、公共施設の整備に木材の利用を促進するため基金に積立など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千円の増となっている。同年度中に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千円の取崩を行っており利子の積立分の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財政調整基金については現在の残高を維持し、今後大規模な投資的経費が必要となるときに備えて適正に運用していく。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千円の減となっている。同年度中に県からの公債費補助金などを原資として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千円の積立を行った。また、県の公債費補助の令和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年度予定分に加え、高止まりする公債費の財政負担の軽減を含め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千円、公債費の繰り上げ償還分として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大型ハード事業の財源として公共施設等整備基金への積立を優先するため、当面は県の公債費補助金等を積み立てていく。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31,379
30,989
21.09
15,001,165
14,112,552
879,840
7,985,014
10,949,533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標準的な税収入等（＝財政力指数の分子）のうち、地方消費税交付金などの税交付金は前年度に比べて増となっているが、それ以上に施設の維持等の自治体運営に必要となる財政需要（＝基準財政需要額、財政力指数の分母）の増が大きいために前年度と同等となっている。</a:t>
          </a:r>
        </a:p>
        <a:p>
          <a:r>
            <a:rPr kumimoji="1" lang="ja-JP" altLang="en-US" sz="1300">
              <a:latin typeface="ＭＳ Ｐゴシック" panose="020B0600070205080204" pitchFamily="50" charset="-128"/>
              <a:ea typeface="ＭＳ Ｐゴシック" panose="020B0600070205080204" pitchFamily="50" charset="-128"/>
            </a:rPr>
            <a:t>　今後も、徴収体制の強化による税収の確保に努め、加えて、従来の大規模な企業誘致には限界があるため、新たな展開として、「たわらもと</a:t>
          </a:r>
          <a:r>
            <a:rPr kumimoji="1" lang="en-US" altLang="ja-JP" sz="1300">
              <a:latin typeface="ＭＳ Ｐゴシック" panose="020B0600070205080204" pitchFamily="50" charset="-128"/>
              <a:ea typeface="ＭＳ Ｐゴシック" panose="020B0600070205080204" pitchFamily="50" charset="-128"/>
            </a:rPr>
            <a:t>REBORN</a:t>
          </a:r>
          <a:r>
            <a:rPr kumimoji="1" lang="ja-JP" altLang="en-US" sz="1300">
              <a:latin typeface="ＭＳ Ｐゴシック" panose="020B0600070205080204" pitchFamily="50" charset="-128"/>
              <a:ea typeface="ＭＳ Ｐゴシック" panose="020B0600070205080204" pitchFamily="50" charset="-128"/>
            </a:rPr>
            <a:t>プロジェクト」を推進し、スタートアップ企業の誘致や新産業の創出により、中長期的な税収基盤の強化を図る。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全体の収入金額は減少したが、収入に占める経常的な一般財源の割合が歳出の経常的な一般財源の割合を上回ったことにより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類似団体と比較し、支出規模が大きく、とりわけ公債費の高止まりが、財政硬直化の大きな要因となっている。今後もより一層、事務事業の削減・見直しを進め、これまで以上に経常経費の抑制に努める。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0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169545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4743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7597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66</xdr:row>
      <xdr:rowOff>52388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7597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84790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1588</xdr:rowOff>
    </xdr:from>
    <xdr:to>
      <xdr:col>7</xdr:col>
      <xdr:colOff>31750</xdr:colOff>
      <xdr:row>66</xdr:row>
      <xdr:rowOff>103188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87965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年度より個別事業ごとに積算し集計していく「積み上げ方式」を採用しコスト削減に努めたこと等により、前年度同様類似団体と比較して低水準を維持している。</a:t>
          </a:r>
        </a:p>
        <a:p>
          <a:r>
            <a:rPr kumimoji="1" lang="ja-JP" altLang="en-US" sz="1300">
              <a:latin typeface="ＭＳ Ｐゴシック" panose="020B0600070205080204" pitchFamily="50" charset="-128"/>
              <a:ea typeface="ＭＳ Ｐゴシック" panose="020B0600070205080204" pitchFamily="50" charset="-128"/>
            </a:rPr>
            <a:t>　しかしながら人件費について時間外勤務の抑制や、業務の効率化・見直し等の取り組みに努めているものの、人数の増加に伴う給与の増等により高い水準で推移している。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全体としては前年度を上回っており、今後も事務事業の削減・見直し、職員数の適正化を図り、コストの削減に努める。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124476</xdr:rowOff>
    </xdr:from>
    <xdr:to>
      <xdr:col>23</xdr:col>
      <xdr:colOff>133350</xdr:colOff>
      <xdr:row>83</xdr:row>
      <xdr:rowOff>8368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3376"/>
          <a:ext cx="838200" cy="5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124476</xdr:rowOff>
    </xdr:from>
    <xdr:to>
      <xdr:col>19</xdr:col>
      <xdr:colOff>133350</xdr:colOff>
      <xdr:row>82</xdr:row>
      <xdr:rowOff>146380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83376"/>
          <a:ext cx="889000" cy="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127228</xdr:rowOff>
    </xdr:from>
    <xdr:to>
      <xdr:col>15</xdr:col>
      <xdr:colOff>82550</xdr:colOff>
      <xdr:row>82</xdr:row>
      <xdr:rowOff>146380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6128"/>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110052</xdr:rowOff>
    </xdr:from>
    <xdr:to>
      <xdr:col>11</xdr:col>
      <xdr:colOff>31750</xdr:colOff>
      <xdr:row>82</xdr:row>
      <xdr:rowOff>127228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68952"/>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129018</xdr:rowOff>
    </xdr:from>
    <xdr:to>
      <xdr:col>23</xdr:col>
      <xdr:colOff>184150</xdr:colOff>
      <xdr:row>83</xdr:row>
      <xdr:rowOff>59168</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145545</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3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73676</xdr:rowOff>
    </xdr:from>
    <xdr:to>
      <xdr:col>19</xdr:col>
      <xdr:colOff>184150</xdr:colOff>
      <xdr:row>83</xdr:row>
      <xdr:rowOff>3826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14003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1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95580</xdr:rowOff>
    </xdr:from>
    <xdr:to>
      <xdr:col>15</xdr:col>
      <xdr:colOff>133350</xdr:colOff>
      <xdr:row>83</xdr:row>
      <xdr:rowOff>25730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35907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76428</xdr:rowOff>
    </xdr:from>
    <xdr:to>
      <xdr:col>11</xdr:col>
      <xdr:colOff>82550</xdr:colOff>
      <xdr:row>83</xdr:row>
      <xdr:rowOff>6578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0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59252</xdr:rowOff>
    </xdr:from>
    <xdr:to>
      <xdr:col>7</xdr:col>
      <xdr:colOff>31750</xdr:colOff>
      <xdr:row>82</xdr:row>
      <xdr:rowOff>160852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1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171029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8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経験年数が長い職員の退職に対し、社会人経験が長い中途採用職員で補充するケースが増えてきたため。</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133350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3464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14514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6370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上回る状況が続いているが、主な要因は文化財や遺跡などが多数存在していること、公立幼稚園を４カ所直営で運営していることにより職員数が多くなっていることなどが挙げられる。定員適正化計画を基に、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61736</xdr:rowOff>
    </xdr:from>
    <xdr:to>
      <xdr:col>81</xdr:col>
      <xdr:colOff>44450</xdr:colOff>
      <xdr:row>61</xdr:row>
      <xdr:rowOff>81845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52018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64417</xdr:rowOff>
    </xdr:from>
    <xdr:to>
      <xdr:col>77</xdr:col>
      <xdr:colOff>44450</xdr:colOff>
      <xdr:row>61</xdr:row>
      <xdr:rowOff>81845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22867"/>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64417</xdr:rowOff>
    </xdr:from>
    <xdr:to>
      <xdr:col>72</xdr:col>
      <xdr:colOff>203200</xdr:colOff>
      <xdr:row>61</xdr:row>
      <xdr:rowOff>87206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522867"/>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87206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45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10936</xdr:rowOff>
    </xdr:from>
    <xdr:to>
      <xdr:col>81</xdr:col>
      <xdr:colOff>95250</xdr:colOff>
      <xdr:row>61</xdr:row>
      <xdr:rowOff>112536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154463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31045</xdr:rowOff>
    </xdr:from>
    <xdr:to>
      <xdr:col>77</xdr:col>
      <xdr:colOff>95250</xdr:colOff>
      <xdr:row>61</xdr:row>
      <xdr:rowOff>132645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117422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7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13617</xdr:rowOff>
    </xdr:from>
    <xdr:to>
      <xdr:col>73</xdr:col>
      <xdr:colOff>44450</xdr:colOff>
      <xdr:row>61</xdr:row>
      <xdr:rowOff>115217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99994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5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122783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122783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広域ごみ処理施設整備のため平成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年度、中学校屋内運動場整備のため平成６年に借り入れた地方債の元金償還が終了したこと等から、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数年間公債費は減少していくものの３小統合校等の大型ハード事業に伴い公債費の負担増が明らかであるためハード事業全体の平準化をはじめ、特定財源の確保や有利な起債の活用、さらに公共施設の整備に係る基金の活用等を徹底し、比率の抑制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151554</xdr:rowOff>
    </xdr:from>
    <xdr:to>
      <xdr:col>81</xdr:col>
      <xdr:colOff>44450</xdr:colOff>
      <xdr:row>44</xdr:row>
      <xdr:rowOff>4233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52390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5158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4515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79163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630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100754</xdr:rowOff>
    </xdr:from>
    <xdr:to>
      <xdr:col>81</xdr:col>
      <xdr:colOff>95250</xdr:colOff>
      <xdr:row>44</xdr:row>
      <xdr:rowOff>30904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72831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44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分母の標準財政規模が増加していることに加え、一般会計や企業会計の地方債残高についても減少しているため、前年度と比較し、減となっている。</a:t>
          </a:r>
        </a:p>
        <a:p>
          <a:r>
            <a:rPr kumimoji="1" lang="ja-JP" altLang="en-US" sz="1300">
              <a:latin typeface="ＭＳ Ｐゴシック" panose="020B0600070205080204" pitchFamily="50" charset="-128"/>
              <a:ea typeface="ＭＳ Ｐゴシック" panose="020B0600070205080204" pitchFamily="50" charset="-128"/>
            </a:rPr>
            <a:t>　しかしながら類似団体の平均を上回っており、３小統合事業などの大型ハード事業を控えているため、今後も税収の強化や特定財源の確保など、財政の健全化に取り組む必要がある。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149044</xdr:rowOff>
    </xdr:from>
    <xdr:to>
      <xdr:col>81</xdr:col>
      <xdr:colOff>44450</xdr:colOff>
      <xdr:row>16</xdr:row>
      <xdr:rowOff>47444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4934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47444</xdr:rowOff>
    </xdr:from>
    <xdr:to>
      <xdr:col>77</xdr:col>
      <xdr:colOff>44450</xdr:colOff>
      <xdr:row>17</xdr:row>
      <xdr:rowOff>51798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790644"/>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51798</xdr:rowOff>
    </xdr:from>
    <xdr:to>
      <xdr:col>72</xdr:col>
      <xdr:colOff>203200</xdr:colOff>
      <xdr:row>18</xdr:row>
      <xdr:rowOff>76835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66448"/>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76835</xdr:rowOff>
    </xdr:from>
    <xdr:to>
      <xdr:col>68</xdr:col>
      <xdr:colOff>152400</xdr:colOff>
      <xdr:row>19</xdr:row>
      <xdr:rowOff>20864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162935"/>
          <a:ext cx="889000" cy="1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98244</xdr:rowOff>
    </xdr:from>
    <xdr:to>
      <xdr:col>81</xdr:col>
      <xdr:colOff>95250</xdr:colOff>
      <xdr:row>15</xdr:row>
      <xdr:rowOff>28394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70321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7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168094</xdr:rowOff>
    </xdr:from>
    <xdr:to>
      <xdr:col>77</xdr:col>
      <xdr:colOff>95250</xdr:colOff>
      <xdr:row>16</xdr:row>
      <xdr:rowOff>98244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3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83021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2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998</xdr:rowOff>
    </xdr:from>
    <xdr:to>
      <xdr:col>73</xdr:col>
      <xdr:colOff>44450</xdr:colOff>
      <xdr:row>17</xdr:row>
      <xdr:rowOff>102598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87375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0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26035</xdr:rowOff>
    </xdr:from>
    <xdr:to>
      <xdr:col>68</xdr:col>
      <xdr:colOff>203200</xdr:colOff>
      <xdr:row>18</xdr:row>
      <xdr:rowOff>127635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112412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141514</xdr:rowOff>
    </xdr:from>
    <xdr:to>
      <xdr:col>64</xdr:col>
      <xdr:colOff>152400</xdr:colOff>
      <xdr:row>19</xdr:row>
      <xdr:rowOff>71664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56441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31,379
30,989
21.09
15,001,165
14,112,552
879,840
7,985,014
10,949,533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引き続き時間外勤務の縮減や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及び生成</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を活用した業務効率化の取り組みを図っているが、類団平均をやや上回る状況が続いている。一部の窓口業務を業務委託するなど人件費の縮減を図っている。今後は会計年度任用職員の採用の見直しやごみ収集に関する特殊勤務手当の見直し、課の統合による管理職ポストの削減などでさらに効率化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9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年度より個別事業ごとに積算し集計していく「積み上げ方式」を採用し、コスト削減に努めているが、前年度と比較して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ポイント増となっている。しかしながら、類似団体と比較すると低水準を維持しているため、引き続き適正な支出に努める。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121285</xdr:rowOff>
    </xdr:from>
    <xdr:to>
      <xdr:col>82</xdr:col>
      <xdr:colOff>107950</xdr:colOff>
      <xdr:row>15</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930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64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15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15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70485</xdr:rowOff>
    </xdr:from>
    <xdr:to>
      <xdr:col>78</xdr:col>
      <xdr:colOff>120650</xdr:colOff>
      <xdr:row>16</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前年度と比較して精神障害者医療費助成金や障害児通所給付金などの増により約</a:t>
          </a:r>
          <a:r>
            <a:rPr kumimoji="1" lang="en-US" altLang="ja-JP" sz="1300">
              <a:latin typeface="ＭＳ Ｐゴシック" panose="020B0600070205080204" pitchFamily="50" charset="-128"/>
              <a:ea typeface="ＭＳ Ｐゴシック" panose="020B0600070205080204" pitchFamily="50" charset="-128"/>
            </a:rPr>
            <a:t>15,000</a:t>
          </a:r>
          <a:r>
            <a:rPr kumimoji="1" lang="ja-JP" altLang="en-US" sz="1300">
              <a:latin typeface="ＭＳ Ｐゴシック" panose="020B0600070205080204" pitchFamily="50" charset="-128"/>
              <a:ea typeface="ＭＳ Ｐゴシック" panose="020B0600070205080204" pitchFamily="50" charset="-128"/>
            </a:rPr>
            <a:t>千円の増となっているが、経常的な収入の伸びが大きいため前年度に比べ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今後も少子高齢化等の社会情勢を鑑み、社会保障制度の拡充など、扶助費に係る経費は増加していくと見込まれる中、適正な支出に努める必要がある。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110998</xdr:rowOff>
    </xdr:from>
    <xdr:to>
      <xdr:col>24</xdr:col>
      <xdr:colOff>25400</xdr:colOff>
      <xdr:row>55</xdr:row>
      <xdr:rowOff>120142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40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120142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67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136144</xdr:rowOff>
    </xdr:from>
    <xdr:to>
      <xdr:col>15</xdr:col>
      <xdr:colOff>98425</xdr:colOff>
      <xdr:row>55</xdr:row>
      <xdr:rowOff>37846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94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136144</xdr:rowOff>
    </xdr:from>
    <xdr:to>
      <xdr:col>11</xdr:col>
      <xdr:colOff>9525</xdr:colOff>
      <xdr:row>55</xdr:row>
      <xdr:rowOff>28702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944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69342</xdr:rowOff>
    </xdr:from>
    <xdr:to>
      <xdr:col>20</xdr:col>
      <xdr:colOff>38100</xdr:colOff>
      <xdr:row>55</xdr:row>
      <xdr:rowOff>170942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158496</xdr:rowOff>
    </xdr:from>
    <xdr:to>
      <xdr:col>15</xdr:col>
      <xdr:colOff>149225</xdr:colOff>
      <xdr:row>55</xdr:row>
      <xdr:rowOff>88646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98823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85344</xdr:rowOff>
    </xdr:from>
    <xdr:to>
      <xdr:col>11</xdr:col>
      <xdr:colOff>60325</xdr:colOff>
      <xdr:row>55</xdr:row>
      <xdr:rowOff>15494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25671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149352</xdr:rowOff>
    </xdr:from>
    <xdr:to>
      <xdr:col>6</xdr:col>
      <xdr:colOff>171450</xdr:colOff>
      <xdr:row>55</xdr:row>
      <xdr:rowOff>79502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89679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ポイントの減少となっており、維持補修費（令和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28,365</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32,807</a:t>
          </a:r>
          <a:r>
            <a:rPr kumimoji="1" lang="ja-JP" altLang="en-US" sz="1300">
              <a:latin typeface="ＭＳ Ｐゴシック" panose="020B0600070205080204" pitchFamily="50" charset="-128"/>
              <a:ea typeface="ＭＳ Ｐゴシック" panose="020B0600070205080204" pitchFamily="50" charset="-128"/>
            </a:rPr>
            <a:t>千円）の減によるものである。主な要因として庁舎維持管理事業▲</a:t>
          </a:r>
          <a:r>
            <a:rPr kumimoji="1" lang="en-US" altLang="ja-JP" sz="1300">
              <a:latin typeface="ＭＳ Ｐゴシック" panose="020B0600070205080204" pitchFamily="50" charset="-128"/>
              <a:ea typeface="ＭＳ Ｐゴシック" panose="020B0600070205080204" pitchFamily="50" charset="-128"/>
            </a:rPr>
            <a:t>2,271</a:t>
          </a:r>
          <a:r>
            <a:rPr kumimoji="1" lang="ja-JP" altLang="en-US" sz="1300">
              <a:latin typeface="ＭＳ Ｐゴシック" panose="020B0600070205080204" pitchFamily="50" charset="-128"/>
              <a:ea typeface="ＭＳ Ｐゴシック" panose="020B0600070205080204" pitchFamily="50" charset="-128"/>
            </a:rPr>
            <a:t>千円、公園管理事業▲</a:t>
          </a:r>
          <a:r>
            <a:rPr kumimoji="1" lang="en-US" altLang="ja-JP" sz="1300">
              <a:latin typeface="ＭＳ Ｐゴシック" panose="020B0600070205080204" pitchFamily="50" charset="-128"/>
              <a:ea typeface="ＭＳ Ｐゴシック" panose="020B0600070205080204" pitchFamily="50" charset="-128"/>
            </a:rPr>
            <a:t>1,517</a:t>
          </a:r>
          <a:r>
            <a:rPr kumimoji="1" lang="ja-JP" altLang="en-US" sz="1300">
              <a:latin typeface="ＭＳ Ｐゴシック" panose="020B0600070205080204" pitchFamily="50" charset="-128"/>
              <a:ea typeface="ＭＳ Ｐゴシック" panose="020B0600070205080204" pitchFamily="50" charset="-128"/>
            </a:rPr>
            <a:t>千円、道の駅運営事業▲</a:t>
          </a:r>
          <a:r>
            <a:rPr kumimoji="1" lang="en-US" altLang="ja-JP" sz="1300">
              <a:latin typeface="ＭＳ Ｐゴシック" panose="020B0600070205080204" pitchFamily="50" charset="-128"/>
              <a:ea typeface="ＭＳ Ｐゴシック" panose="020B0600070205080204" pitchFamily="50" charset="-128"/>
            </a:rPr>
            <a:t>1,418</a:t>
          </a:r>
          <a:r>
            <a:rPr kumimoji="1" lang="ja-JP" altLang="en-US" sz="1300">
              <a:latin typeface="ＭＳ Ｐゴシック" panose="020B0600070205080204" pitchFamily="50" charset="-128"/>
              <a:ea typeface="ＭＳ Ｐゴシック" panose="020B0600070205080204" pitchFamily="50" charset="-128"/>
            </a:rPr>
            <a:t>千円の減等が考えられる。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今後も維持補修費等の抑制に取り組み、負担額を減らしていくように努める。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38100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93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38100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5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前年度より補助費等が保育所措置等事業や企業立地促進奨励金などの増により約</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千円の増となっているが、その他の費目の伸びが大きく同率となっている。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今後も団体等に対する補助金や協議会等の負担金について、事業効果や目的、団体の状況等を精査し、内容の見直しや終期の設定、補助金の統合及び廃止・縮減に努める。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6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65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85090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64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34290</xdr:rowOff>
    </xdr:from>
    <xdr:to>
      <xdr:col>65</xdr:col>
      <xdr:colOff>53975</xdr:colOff>
      <xdr:row>39</xdr:row>
      <xdr:rowOff>135890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120667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ポイント減となっており、これは広域ごみ処理施設整備のため平成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年度、中学校屋内運動場整備のため平成６年に借り入れた地方債の元金償還が終了したこと等による。</a:t>
          </a:r>
        </a:p>
        <a:p>
          <a:r>
            <a:rPr kumimoji="1" lang="ja-JP" altLang="en-US" sz="1200">
              <a:latin typeface="ＭＳ Ｐゴシック" panose="020B0600070205080204" pitchFamily="50" charset="-128"/>
              <a:ea typeface="ＭＳ Ｐゴシック" panose="020B0600070205080204" pitchFamily="50" charset="-128"/>
            </a:rPr>
            <a:t>　今後、数年間公債費は減少していくものの３小統合校等の大型ハード事業に伴い公債費の負担増が明らかであるためハード事業全体の平準化をはじめ、特定財源の確保や有利な起債の活用、さらに公共施設の整備に係る基金の活用等を徹底し、比率の抑制を図る必要がある。</a:t>
          </a:r>
        </a:p>
        <a:p>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108713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406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108713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726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99568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132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ポイント上昇しているおり、類似団体の平均も上回っていることから、今後もより一層の特定財源の確保や経費の削減に努め、財政の健全化を図っていく。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77</xdr:row>
      <xdr:rowOff>62230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33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99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71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77</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718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83820</xdr:rowOff>
    </xdr:from>
    <xdr:to>
      <xdr:col>65</xdr:col>
      <xdr:colOff>53975</xdr:colOff>
      <xdr:row>78</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81864</xdr:rowOff>
    </xdr:from>
    <xdr:to>
      <xdr:col>29</xdr:col>
      <xdr:colOff>127000</xdr:colOff>
      <xdr:row>18</xdr:row>
      <xdr:rowOff>140157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5589"/>
          <a:ext cx="6477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140157</xdr:rowOff>
    </xdr:from>
    <xdr:to>
      <xdr:col>26</xdr:col>
      <xdr:colOff>50800</xdr:colOff>
      <xdr:row>19</xdr:row>
      <xdr:rowOff>4725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3882"/>
          <a:ext cx="698500" cy="36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4725</xdr:rowOff>
    </xdr:from>
    <xdr:to>
      <xdr:col>22</xdr:col>
      <xdr:colOff>114300</xdr:colOff>
      <xdr:row>19</xdr:row>
      <xdr:rowOff>5690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9900"/>
          <a:ext cx="698500" cy="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5690</xdr:rowOff>
    </xdr:from>
    <xdr:to>
      <xdr:col>18</xdr:col>
      <xdr:colOff>177800</xdr:colOff>
      <xdr:row>19</xdr:row>
      <xdr:rowOff>31001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10865"/>
          <a:ext cx="698500" cy="25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31064</xdr:rowOff>
    </xdr:from>
    <xdr:to>
      <xdr:col>29</xdr:col>
      <xdr:colOff>177800</xdr:colOff>
      <xdr:row>18</xdr:row>
      <xdr:rowOff>132664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47591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89357</xdr:rowOff>
    </xdr:from>
    <xdr:to>
      <xdr:col>26</xdr:col>
      <xdr:colOff>101600</xdr:colOff>
      <xdr:row>19</xdr:row>
      <xdr:rowOff>19507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29684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125375</xdr:rowOff>
    </xdr:from>
    <xdr:to>
      <xdr:col>22</xdr:col>
      <xdr:colOff>165100</xdr:colOff>
      <xdr:row>19</xdr:row>
      <xdr:rowOff>55525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65701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126340</xdr:rowOff>
    </xdr:from>
    <xdr:to>
      <xdr:col>19</xdr:col>
      <xdr:colOff>38100</xdr:colOff>
      <xdr:row>19</xdr:row>
      <xdr:rowOff>56490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151651</xdr:rowOff>
    </xdr:from>
    <xdr:to>
      <xdr:col>15</xdr:col>
      <xdr:colOff>101600</xdr:colOff>
      <xdr:row>19</xdr:row>
      <xdr:rowOff>81801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91978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172080</xdr:rowOff>
    </xdr:from>
    <xdr:to>
      <xdr:col>29</xdr:col>
      <xdr:colOff>127000</xdr:colOff>
      <xdr:row>34</xdr:row>
      <xdr:rowOff>198529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39530"/>
          <a:ext cx="647700" cy="2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160398</xdr:rowOff>
    </xdr:from>
    <xdr:to>
      <xdr:col>26</xdr:col>
      <xdr:colOff>50800</xdr:colOff>
      <xdr:row>34</xdr:row>
      <xdr:rowOff>172080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27848"/>
          <a:ext cx="698500" cy="1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160398</xdr:rowOff>
    </xdr:from>
    <xdr:to>
      <xdr:col>22</xdr:col>
      <xdr:colOff>114300</xdr:colOff>
      <xdr:row>34</xdr:row>
      <xdr:rowOff>191739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27848"/>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191739</xdr:rowOff>
    </xdr:from>
    <xdr:to>
      <xdr:col>18</xdr:col>
      <xdr:colOff>177800</xdr:colOff>
      <xdr:row>34</xdr:row>
      <xdr:rowOff>273693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59189"/>
          <a:ext cx="698500" cy="81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147729</xdr:rowOff>
    </xdr:from>
    <xdr:to>
      <xdr:col>29</xdr:col>
      <xdr:colOff>177800</xdr:colOff>
      <xdr:row>34</xdr:row>
      <xdr:rowOff>249329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1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335706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6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121280</xdr:rowOff>
    </xdr:from>
    <xdr:to>
      <xdr:col>26</xdr:col>
      <xdr:colOff>101600</xdr:colOff>
      <xdr:row>34</xdr:row>
      <xdr:rowOff>222880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8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233057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5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109598</xdr:rowOff>
    </xdr:from>
    <xdr:to>
      <xdr:col>22</xdr:col>
      <xdr:colOff>165100</xdr:colOff>
      <xdr:row>34</xdr:row>
      <xdr:rowOff>211198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77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221375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4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140939</xdr:rowOff>
    </xdr:from>
    <xdr:to>
      <xdr:col>19</xdr:col>
      <xdr:colOff>38100</xdr:colOff>
      <xdr:row>34</xdr:row>
      <xdr:rowOff>242539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0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252716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7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222893</xdr:rowOff>
    </xdr:from>
    <xdr:to>
      <xdr:col>15</xdr:col>
      <xdr:colOff>101600</xdr:colOff>
      <xdr:row>34</xdr:row>
      <xdr:rowOff>324493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90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334670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31,379
30,989
21.09
15,001,165
14,112,552
879,840
7,985,014
10,949,533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31801</xdr:rowOff>
    </xdr:from>
    <xdr:to>
      <xdr:col>24</xdr:col>
      <xdr:colOff>63500</xdr:colOff>
      <xdr:row>36</xdr:row>
      <xdr:rowOff>123420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4001"/>
          <a:ext cx="838200" cy="9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123420</xdr:rowOff>
    </xdr:from>
    <xdr:to>
      <xdr:col>19</xdr:col>
      <xdr:colOff>177800</xdr:colOff>
      <xdr:row>36</xdr:row>
      <xdr:rowOff>149154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5620"/>
          <a:ext cx="88900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142786</xdr:rowOff>
    </xdr:from>
    <xdr:to>
      <xdr:col>15</xdr:col>
      <xdr:colOff>50800</xdr:colOff>
      <xdr:row>36</xdr:row>
      <xdr:rowOff>149154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4986"/>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142786</xdr:rowOff>
    </xdr:from>
    <xdr:to>
      <xdr:col>10</xdr:col>
      <xdr:colOff>114300</xdr:colOff>
      <xdr:row>36</xdr:row>
      <xdr:rowOff>162037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4986"/>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152451</xdr:rowOff>
    </xdr:from>
    <xdr:to>
      <xdr:col>24</xdr:col>
      <xdr:colOff>114300</xdr:colOff>
      <xdr:row>36</xdr:row>
      <xdr:rowOff>82601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72620</xdr:rowOff>
    </xdr:from>
    <xdr:to>
      <xdr:col>20</xdr:col>
      <xdr:colOff>38100</xdr:colOff>
      <xdr:row>37</xdr:row>
      <xdr:rowOff>2770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19297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98354</xdr:rowOff>
    </xdr:from>
    <xdr:to>
      <xdr:col>15</xdr:col>
      <xdr:colOff>101600</xdr:colOff>
      <xdr:row>37</xdr:row>
      <xdr:rowOff>28504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45031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91986</xdr:rowOff>
    </xdr:from>
    <xdr:to>
      <xdr:col>10</xdr:col>
      <xdr:colOff>165100</xdr:colOff>
      <xdr:row>37</xdr:row>
      <xdr:rowOff>22136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38663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111237</xdr:rowOff>
    </xdr:from>
    <xdr:to>
      <xdr:col>6</xdr:col>
      <xdr:colOff>38100</xdr:colOff>
      <xdr:row>37</xdr:row>
      <xdr:rowOff>41387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57914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158363</xdr:rowOff>
    </xdr:from>
    <xdr:to>
      <xdr:col>24</xdr:col>
      <xdr:colOff>63500</xdr:colOff>
      <xdr:row>58</xdr:row>
      <xdr:rowOff>29697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1013"/>
          <a:ext cx="838200" cy="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145845</xdr:rowOff>
    </xdr:from>
    <xdr:to>
      <xdr:col>19</xdr:col>
      <xdr:colOff>177800</xdr:colOff>
      <xdr:row>58</xdr:row>
      <xdr:rowOff>29697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8495"/>
          <a:ext cx="889000" cy="5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145845</xdr:rowOff>
    </xdr:from>
    <xdr:to>
      <xdr:col>15</xdr:col>
      <xdr:colOff>50800</xdr:colOff>
      <xdr:row>57</xdr:row>
      <xdr:rowOff>169656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8495"/>
          <a:ext cx="8890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169656</xdr:rowOff>
    </xdr:from>
    <xdr:to>
      <xdr:col>10</xdr:col>
      <xdr:colOff>114300</xdr:colOff>
      <xdr:row>58</xdr:row>
      <xdr:rowOff>13870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2306"/>
          <a:ext cx="889000" cy="1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107563</xdr:rowOff>
    </xdr:from>
    <xdr:to>
      <xdr:col>24</xdr:col>
      <xdr:colOff>114300</xdr:colOff>
      <xdr:row>58</xdr:row>
      <xdr:rowOff>37713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85990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150347</xdr:rowOff>
    </xdr:from>
    <xdr:to>
      <xdr:col>20</xdr:col>
      <xdr:colOff>38100</xdr:colOff>
      <xdr:row>58</xdr:row>
      <xdr:rowOff>80497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71624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95045</xdr:rowOff>
    </xdr:from>
    <xdr:to>
      <xdr:col>15</xdr:col>
      <xdr:colOff>101600</xdr:colOff>
      <xdr:row>58</xdr:row>
      <xdr:rowOff>25195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118856</xdr:rowOff>
    </xdr:from>
    <xdr:to>
      <xdr:col>10</xdr:col>
      <xdr:colOff>165100</xdr:colOff>
      <xdr:row>58</xdr:row>
      <xdr:rowOff>49006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40133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134520</xdr:rowOff>
    </xdr:from>
    <xdr:to>
      <xdr:col>6</xdr:col>
      <xdr:colOff>38100</xdr:colOff>
      <xdr:row>58</xdr:row>
      <xdr:rowOff>64670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81197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63759</xdr:rowOff>
    </xdr:from>
    <xdr:to>
      <xdr:col>24</xdr:col>
      <xdr:colOff>63500</xdr:colOff>
      <xdr:row>78</xdr:row>
      <xdr:rowOff>69109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6859"/>
          <a:ext cx="8382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68743</xdr:rowOff>
    </xdr:from>
    <xdr:to>
      <xdr:col>19</xdr:col>
      <xdr:colOff>177800</xdr:colOff>
      <xdr:row>78</xdr:row>
      <xdr:rowOff>69109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184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68743</xdr:rowOff>
    </xdr:from>
    <xdr:to>
      <xdr:col>15</xdr:col>
      <xdr:colOff>50800</xdr:colOff>
      <xdr:row>78</xdr:row>
      <xdr:rowOff>79121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18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67599</xdr:rowOff>
    </xdr:from>
    <xdr:to>
      <xdr:col>10</xdr:col>
      <xdr:colOff>114300</xdr:colOff>
      <xdr:row>78</xdr:row>
      <xdr:rowOff>79121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40699"/>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12959</xdr:rowOff>
    </xdr:from>
    <xdr:to>
      <xdr:col>24</xdr:col>
      <xdr:colOff>114300</xdr:colOff>
      <xdr:row>78</xdr:row>
      <xdr:rowOff>114559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99336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18309</xdr:rowOff>
    </xdr:from>
    <xdr:to>
      <xdr:col>20</xdr:col>
      <xdr:colOff>38100</xdr:colOff>
      <xdr:row>78</xdr:row>
      <xdr:rowOff>119909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111036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17943</xdr:rowOff>
    </xdr:from>
    <xdr:to>
      <xdr:col>15</xdr:col>
      <xdr:colOff>101600</xdr:colOff>
      <xdr:row>78</xdr:row>
      <xdr:rowOff>119543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110670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28321</xdr:rowOff>
    </xdr:from>
    <xdr:to>
      <xdr:col>10</xdr:col>
      <xdr:colOff>165100</xdr:colOff>
      <xdr:row>78</xdr:row>
      <xdr:rowOff>129921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121048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16799</xdr:rowOff>
    </xdr:from>
    <xdr:to>
      <xdr:col>6</xdr:col>
      <xdr:colOff>38100</xdr:colOff>
      <xdr:row>78</xdr:row>
      <xdr:rowOff>118399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109526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121456</xdr:rowOff>
    </xdr:from>
    <xdr:to>
      <xdr:col>24</xdr:col>
      <xdr:colOff>63500</xdr:colOff>
      <xdr:row>97</xdr:row>
      <xdr:rowOff>76400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0656"/>
          <a:ext cx="8382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76400</xdr:rowOff>
    </xdr:from>
    <xdr:to>
      <xdr:col>19</xdr:col>
      <xdr:colOff>177800</xdr:colOff>
      <xdr:row>98</xdr:row>
      <xdr:rowOff>65798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7050"/>
          <a:ext cx="889000" cy="16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58220</xdr:rowOff>
    </xdr:from>
    <xdr:to>
      <xdr:col>15</xdr:col>
      <xdr:colOff>50800</xdr:colOff>
      <xdr:row>98</xdr:row>
      <xdr:rowOff>65798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88870"/>
          <a:ext cx="889000" cy="17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58220</xdr:rowOff>
    </xdr:from>
    <xdr:to>
      <xdr:col>10</xdr:col>
      <xdr:colOff>114300</xdr:colOff>
      <xdr:row>99</xdr:row>
      <xdr:rowOff>7982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88870"/>
          <a:ext cx="889000" cy="29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70656</xdr:rowOff>
    </xdr:from>
    <xdr:to>
      <xdr:col>24</xdr:col>
      <xdr:colOff>114300</xdr:colOff>
      <xdr:row>97</xdr:row>
      <xdr:rowOff>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49083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25600</xdr:rowOff>
    </xdr:from>
    <xdr:to>
      <xdr:col>20</xdr:col>
      <xdr:colOff>38100</xdr:colOff>
      <xdr:row>97</xdr:row>
      <xdr:rowOff>127200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118327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14998</xdr:rowOff>
    </xdr:from>
    <xdr:to>
      <xdr:col>15</xdr:col>
      <xdr:colOff>101600</xdr:colOff>
      <xdr:row>98</xdr:row>
      <xdr:rowOff>116598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107725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0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7420</xdr:rowOff>
    </xdr:from>
    <xdr:to>
      <xdr:col>10</xdr:col>
      <xdr:colOff>165100</xdr:colOff>
      <xdr:row>97</xdr:row>
      <xdr:rowOff>109020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100147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128632</xdr:rowOff>
    </xdr:from>
    <xdr:to>
      <xdr:col>6</xdr:col>
      <xdr:colOff>38100</xdr:colOff>
      <xdr:row>99</xdr:row>
      <xdr:rowOff>58782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49909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2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106706</xdr:rowOff>
    </xdr:from>
    <xdr:to>
      <xdr:col>55</xdr:col>
      <xdr:colOff>0</xdr:colOff>
      <xdr:row>37</xdr:row>
      <xdr:rowOff>153666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50356"/>
          <a:ext cx="838200" cy="4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58427</xdr:rowOff>
    </xdr:from>
    <xdr:to>
      <xdr:col>50</xdr:col>
      <xdr:colOff>114300</xdr:colOff>
      <xdr:row>37</xdr:row>
      <xdr:rowOff>106706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02077"/>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58427</xdr:rowOff>
    </xdr:from>
    <xdr:to>
      <xdr:col>45</xdr:col>
      <xdr:colOff>177800</xdr:colOff>
      <xdr:row>37</xdr:row>
      <xdr:rowOff>98977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2077"/>
          <a:ext cx="889000" cy="4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170997</xdr:rowOff>
    </xdr:from>
    <xdr:to>
      <xdr:col>41</xdr:col>
      <xdr:colOff>50800</xdr:colOff>
      <xdr:row>37</xdr:row>
      <xdr:rowOff>98977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14497"/>
          <a:ext cx="889000" cy="1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102866</xdr:rowOff>
    </xdr:from>
    <xdr:to>
      <xdr:col>55</xdr:col>
      <xdr:colOff>50800</xdr:colOff>
      <xdr:row>38</xdr:row>
      <xdr:rowOff>33017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46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81293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55906</xdr:rowOff>
    </xdr:from>
    <xdr:to>
      <xdr:col>50</xdr:col>
      <xdr:colOff>165100</xdr:colOff>
      <xdr:row>37</xdr:row>
      <xdr:rowOff>157506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2583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7627</xdr:rowOff>
    </xdr:from>
    <xdr:to>
      <xdr:col>46</xdr:col>
      <xdr:colOff>38100</xdr:colOff>
      <xdr:row>37</xdr:row>
      <xdr:rowOff>109227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125754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48177</xdr:rowOff>
    </xdr:from>
    <xdr:to>
      <xdr:col>41</xdr:col>
      <xdr:colOff>101600</xdr:colOff>
      <xdr:row>37</xdr:row>
      <xdr:rowOff>149777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166304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120197</xdr:rowOff>
    </xdr:from>
    <xdr:to>
      <xdr:col>36</xdr:col>
      <xdr:colOff>165100</xdr:colOff>
      <xdr:row>31</xdr:row>
      <xdr:rowOff>50347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66874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3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9061</xdr:rowOff>
    </xdr:from>
    <xdr:to>
      <xdr:col>55</xdr:col>
      <xdr:colOff>0</xdr:colOff>
      <xdr:row>57</xdr:row>
      <xdr:rowOff>23851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10261"/>
          <a:ext cx="838200" cy="18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9061</xdr:rowOff>
    </xdr:from>
    <xdr:to>
      <xdr:col>50</xdr:col>
      <xdr:colOff>114300</xdr:colOff>
      <xdr:row>56</xdr:row>
      <xdr:rowOff>101250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10261"/>
          <a:ext cx="889000" cy="9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57941</xdr:rowOff>
    </xdr:from>
    <xdr:to>
      <xdr:col>45</xdr:col>
      <xdr:colOff>177800</xdr:colOff>
      <xdr:row>56</xdr:row>
      <xdr:rowOff>101250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9141"/>
          <a:ext cx="889000" cy="4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50088</xdr:rowOff>
    </xdr:from>
    <xdr:to>
      <xdr:col>41</xdr:col>
      <xdr:colOff>50800</xdr:colOff>
      <xdr:row>56</xdr:row>
      <xdr:rowOff>57941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51288"/>
          <a:ext cx="8890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144501</xdr:rowOff>
    </xdr:from>
    <xdr:to>
      <xdr:col>55</xdr:col>
      <xdr:colOff>50800</xdr:colOff>
      <xdr:row>57</xdr:row>
      <xdr:rowOff>74651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59428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129711</xdr:rowOff>
    </xdr:from>
    <xdr:to>
      <xdr:col>50</xdr:col>
      <xdr:colOff>165100</xdr:colOff>
      <xdr:row>56</xdr:row>
      <xdr:rowOff>59861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76388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50450</xdr:rowOff>
    </xdr:from>
    <xdr:to>
      <xdr:col>46</xdr:col>
      <xdr:colOff>38100</xdr:colOff>
      <xdr:row>56</xdr:row>
      <xdr:rowOff>152050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168577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7141</xdr:rowOff>
    </xdr:from>
    <xdr:to>
      <xdr:col>41</xdr:col>
      <xdr:colOff>101600</xdr:colOff>
      <xdr:row>56</xdr:row>
      <xdr:rowOff>108741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125268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8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170738</xdr:rowOff>
    </xdr:from>
    <xdr:to>
      <xdr:col>36</xdr:col>
      <xdr:colOff>165100</xdr:colOff>
      <xdr:row>56</xdr:row>
      <xdr:rowOff>100888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117415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29857</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4407"/>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19686</xdr:rowOff>
    </xdr:from>
    <xdr:to>
      <xdr:col>45</xdr:col>
      <xdr:colOff>177800</xdr:colOff>
      <xdr:row>79</xdr:row>
      <xdr:rowOff>29857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4236"/>
          <a:ext cx="8890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158178</xdr:rowOff>
    </xdr:from>
    <xdr:to>
      <xdr:col>41</xdr:col>
      <xdr:colOff>50800</xdr:colOff>
      <xdr:row>79</xdr:row>
      <xdr:rowOff>19686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1278"/>
          <a:ext cx="8890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150507</xdr:rowOff>
    </xdr:from>
    <xdr:to>
      <xdr:col>46</xdr:col>
      <xdr:colOff>38100</xdr:colOff>
      <xdr:row>79</xdr:row>
      <xdr:rowOff>80657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71784</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1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140336</xdr:rowOff>
    </xdr:from>
    <xdr:to>
      <xdr:col>41</xdr:col>
      <xdr:colOff>101600</xdr:colOff>
      <xdr:row>79</xdr:row>
      <xdr:rowOff>70486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61613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107378</xdr:rowOff>
    </xdr:from>
    <xdr:to>
      <xdr:col>36</xdr:col>
      <xdr:colOff>165100</xdr:colOff>
      <xdr:row>79</xdr:row>
      <xdr:rowOff>37528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28655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6944</xdr:rowOff>
    </xdr:from>
    <xdr:to>
      <xdr:col>55</xdr:col>
      <xdr:colOff>0</xdr:colOff>
      <xdr:row>98</xdr:row>
      <xdr:rowOff>8072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9044"/>
          <a:ext cx="8382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8072</xdr:rowOff>
    </xdr:from>
    <xdr:to>
      <xdr:col>50</xdr:col>
      <xdr:colOff>114300</xdr:colOff>
      <xdr:row>98</xdr:row>
      <xdr:rowOff>9771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0172"/>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123211</xdr:rowOff>
    </xdr:from>
    <xdr:to>
      <xdr:col>45</xdr:col>
      <xdr:colOff>177800</xdr:colOff>
      <xdr:row>98</xdr:row>
      <xdr:rowOff>9771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53861"/>
          <a:ext cx="889000" cy="5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26322</xdr:rowOff>
    </xdr:from>
    <xdr:to>
      <xdr:col>41</xdr:col>
      <xdr:colOff>50800</xdr:colOff>
      <xdr:row>97</xdr:row>
      <xdr:rowOff>123211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56972"/>
          <a:ext cx="889000" cy="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127594</xdr:rowOff>
    </xdr:from>
    <xdr:to>
      <xdr:col>55</xdr:col>
      <xdr:colOff>50800</xdr:colOff>
      <xdr:row>98</xdr:row>
      <xdr:rowOff>57744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106021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128722</xdr:rowOff>
    </xdr:from>
    <xdr:to>
      <xdr:col>50</xdr:col>
      <xdr:colOff>165100</xdr:colOff>
      <xdr:row>98</xdr:row>
      <xdr:rowOff>58872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49999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130421</xdr:rowOff>
    </xdr:from>
    <xdr:to>
      <xdr:col>46</xdr:col>
      <xdr:colOff>38100</xdr:colOff>
      <xdr:row>98</xdr:row>
      <xdr:rowOff>60571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77098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72411</xdr:rowOff>
    </xdr:from>
    <xdr:to>
      <xdr:col>41</xdr:col>
      <xdr:colOff>101600</xdr:colOff>
      <xdr:row>98</xdr:row>
      <xdr:rowOff>2561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19088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146972</xdr:rowOff>
    </xdr:from>
    <xdr:to>
      <xdr:col>36</xdr:col>
      <xdr:colOff>165100</xdr:colOff>
      <xdr:row>97</xdr:row>
      <xdr:rowOff>77122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93649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9233</xdr:rowOff>
    </xdr:from>
    <xdr:to>
      <xdr:col>85</xdr:col>
      <xdr:colOff>127000</xdr:colOff>
      <xdr:row>75</xdr:row>
      <xdr:rowOff>108496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67983"/>
          <a:ext cx="838200" cy="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108496</xdr:rowOff>
    </xdr:from>
    <xdr:to>
      <xdr:col>81</xdr:col>
      <xdr:colOff>50800</xdr:colOff>
      <xdr:row>75</xdr:row>
      <xdr:rowOff>123825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67246"/>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123825</xdr:rowOff>
    </xdr:from>
    <xdr:to>
      <xdr:col>76</xdr:col>
      <xdr:colOff>114300</xdr:colOff>
      <xdr:row>75</xdr:row>
      <xdr:rowOff>146596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82575"/>
          <a:ext cx="8890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146596</xdr:rowOff>
    </xdr:from>
    <xdr:to>
      <xdr:col>71</xdr:col>
      <xdr:colOff>177800</xdr:colOff>
      <xdr:row>76</xdr:row>
      <xdr:rowOff>28372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05346"/>
          <a:ext cx="889000" cy="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129883</xdr:rowOff>
    </xdr:from>
    <xdr:to>
      <xdr:col>85</xdr:col>
      <xdr:colOff>177800</xdr:colOff>
      <xdr:row>75</xdr:row>
      <xdr:rowOff>60033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152760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57696</xdr:rowOff>
    </xdr:from>
    <xdr:to>
      <xdr:col>81</xdr:col>
      <xdr:colOff>101600</xdr:colOff>
      <xdr:row>75</xdr:row>
      <xdr:rowOff>159296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4373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73025</xdr:rowOff>
    </xdr:from>
    <xdr:to>
      <xdr:col>76</xdr:col>
      <xdr:colOff>165100</xdr:colOff>
      <xdr:row>76</xdr:row>
      <xdr:rowOff>3175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19702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0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95796</xdr:rowOff>
    </xdr:from>
    <xdr:to>
      <xdr:col>72</xdr:col>
      <xdr:colOff>38100</xdr:colOff>
      <xdr:row>76</xdr:row>
      <xdr:rowOff>25946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42473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149022</xdr:rowOff>
    </xdr:from>
    <xdr:to>
      <xdr:col>67</xdr:col>
      <xdr:colOff>101600</xdr:colOff>
      <xdr:row>76</xdr:row>
      <xdr:rowOff>79172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95699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58172</xdr:rowOff>
    </xdr:from>
    <xdr:to>
      <xdr:col>85</xdr:col>
      <xdr:colOff>127000</xdr:colOff>
      <xdr:row>98</xdr:row>
      <xdr:rowOff>76236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60272"/>
          <a:ext cx="8382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58172</xdr:rowOff>
    </xdr:from>
    <xdr:to>
      <xdr:col>81</xdr:col>
      <xdr:colOff>50800</xdr:colOff>
      <xdr:row>98</xdr:row>
      <xdr:rowOff>97893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0272"/>
          <a:ext cx="889000" cy="3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84644</xdr:rowOff>
    </xdr:from>
    <xdr:to>
      <xdr:col>76</xdr:col>
      <xdr:colOff>114300</xdr:colOff>
      <xdr:row>98</xdr:row>
      <xdr:rowOff>97893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6744"/>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84644</xdr:rowOff>
    </xdr:from>
    <xdr:to>
      <xdr:col>71</xdr:col>
      <xdr:colOff>177800</xdr:colOff>
      <xdr:row>98</xdr:row>
      <xdr:rowOff>129006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6744"/>
          <a:ext cx="889000" cy="4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25436</xdr:rowOff>
    </xdr:from>
    <xdr:to>
      <xdr:col>85</xdr:col>
      <xdr:colOff>177800</xdr:colOff>
      <xdr:row>98</xdr:row>
      <xdr:rowOff>127036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7372</xdr:rowOff>
    </xdr:from>
    <xdr:to>
      <xdr:col>81</xdr:col>
      <xdr:colOff>101600</xdr:colOff>
      <xdr:row>98</xdr:row>
      <xdr:rowOff>108972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100099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47093</xdr:rowOff>
    </xdr:from>
    <xdr:to>
      <xdr:col>76</xdr:col>
      <xdr:colOff>165100</xdr:colOff>
      <xdr:row>98</xdr:row>
      <xdr:rowOff>148693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139820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33844</xdr:rowOff>
    </xdr:from>
    <xdr:to>
      <xdr:col>72</xdr:col>
      <xdr:colOff>38100</xdr:colOff>
      <xdr:row>98</xdr:row>
      <xdr:rowOff>135444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126571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78206</xdr:rowOff>
    </xdr:from>
    <xdr:to>
      <xdr:col>67</xdr:col>
      <xdr:colOff>101600</xdr:colOff>
      <xdr:row>99</xdr:row>
      <xdr:rowOff>8356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170933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43825</xdr:rowOff>
    </xdr:from>
    <xdr:to>
      <xdr:col>116</xdr:col>
      <xdr:colOff>63500</xdr:colOff>
      <xdr:row>38</xdr:row>
      <xdr:rowOff>81498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58925"/>
          <a:ext cx="8382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81498</xdr:rowOff>
    </xdr:from>
    <xdr:to>
      <xdr:col>111</xdr:col>
      <xdr:colOff>177800</xdr:colOff>
      <xdr:row>38</xdr:row>
      <xdr:rowOff>95992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96598"/>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95992</xdr:rowOff>
    </xdr:from>
    <xdr:to>
      <xdr:col>107</xdr:col>
      <xdr:colOff>50800</xdr:colOff>
      <xdr:row>38</xdr:row>
      <xdr:rowOff>122875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1092"/>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103444</xdr:rowOff>
    </xdr:from>
    <xdr:to>
      <xdr:col>102</xdr:col>
      <xdr:colOff>114300</xdr:colOff>
      <xdr:row>38</xdr:row>
      <xdr:rowOff>122875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854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164475</xdr:rowOff>
    </xdr:from>
    <xdr:to>
      <xdr:col>116</xdr:col>
      <xdr:colOff>114300</xdr:colOff>
      <xdr:row>38</xdr:row>
      <xdr:rowOff>94625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30698</xdr:rowOff>
    </xdr:from>
    <xdr:to>
      <xdr:col>112</xdr:col>
      <xdr:colOff>38100</xdr:colOff>
      <xdr:row>38</xdr:row>
      <xdr:rowOff>132298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123425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45192</xdr:rowOff>
    </xdr:from>
    <xdr:to>
      <xdr:col>107</xdr:col>
      <xdr:colOff>101600</xdr:colOff>
      <xdr:row>38</xdr:row>
      <xdr:rowOff>146792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137919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5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72075</xdr:rowOff>
    </xdr:from>
    <xdr:to>
      <xdr:col>102</xdr:col>
      <xdr:colOff>165100</xdr:colOff>
      <xdr:row>39</xdr:row>
      <xdr:rowOff>2225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164802</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52644</xdr:rowOff>
    </xdr:from>
    <xdr:to>
      <xdr:col>98</xdr:col>
      <xdr:colOff>38100</xdr:colOff>
      <xdr:row>38</xdr:row>
      <xdr:rowOff>154244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145371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160"/>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138329</xdr:rowOff>
    </xdr:from>
    <xdr:to>
      <xdr:col>111</xdr:col>
      <xdr:colOff>177800</xdr:colOff>
      <xdr:row>58</xdr:row>
      <xdr:rowOff>139060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2429"/>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137780</xdr:rowOff>
    </xdr:from>
    <xdr:to>
      <xdr:col>107</xdr:col>
      <xdr:colOff>50800</xdr:colOff>
      <xdr:row>58</xdr:row>
      <xdr:rowOff>138329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188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136134</xdr:rowOff>
    </xdr:from>
    <xdr:to>
      <xdr:col>102</xdr:col>
      <xdr:colOff>114300</xdr:colOff>
      <xdr:row>58</xdr:row>
      <xdr:rowOff>137780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023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9537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87529</xdr:rowOff>
    </xdr:from>
    <xdr:to>
      <xdr:col>107</xdr:col>
      <xdr:colOff>101600</xdr:colOff>
      <xdr:row>59</xdr:row>
      <xdr:rowOff>17679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8806</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86980</xdr:rowOff>
    </xdr:from>
    <xdr:to>
      <xdr:col>102</xdr:col>
      <xdr:colOff>165100</xdr:colOff>
      <xdr:row>59</xdr:row>
      <xdr:rowOff>17130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8257</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85334</xdr:rowOff>
    </xdr:from>
    <xdr:to>
      <xdr:col>98</xdr:col>
      <xdr:colOff>38100</xdr:colOff>
      <xdr:row>59</xdr:row>
      <xdr:rowOff>15484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6611</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2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95548</xdr:rowOff>
    </xdr:from>
    <xdr:to>
      <xdr:col>116</xdr:col>
      <xdr:colOff>63500</xdr:colOff>
      <xdr:row>75</xdr:row>
      <xdr:rowOff>121053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54298"/>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121053</xdr:rowOff>
    </xdr:from>
    <xdr:to>
      <xdr:col>111</xdr:col>
      <xdr:colOff>177800</xdr:colOff>
      <xdr:row>75</xdr:row>
      <xdr:rowOff>155735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79803"/>
          <a:ext cx="8890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155735</xdr:rowOff>
    </xdr:from>
    <xdr:to>
      <xdr:col>107</xdr:col>
      <xdr:colOff>50800</xdr:colOff>
      <xdr:row>76</xdr:row>
      <xdr:rowOff>54367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14485"/>
          <a:ext cx="889000" cy="7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54367</xdr:rowOff>
    </xdr:from>
    <xdr:to>
      <xdr:col>102</xdr:col>
      <xdr:colOff>114300</xdr:colOff>
      <xdr:row>76</xdr:row>
      <xdr:rowOff>109558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84567"/>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44748</xdr:rowOff>
    </xdr:from>
    <xdr:to>
      <xdr:col>116</xdr:col>
      <xdr:colOff>114300</xdr:colOff>
      <xdr:row>75</xdr:row>
      <xdr:rowOff>146348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67625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5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70253</xdr:rowOff>
    </xdr:from>
    <xdr:to>
      <xdr:col>112</xdr:col>
      <xdr:colOff>38100</xdr:colOff>
      <xdr:row>76</xdr:row>
      <xdr:rowOff>403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2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16930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104935</xdr:rowOff>
    </xdr:from>
    <xdr:to>
      <xdr:col>107</xdr:col>
      <xdr:colOff>101600</xdr:colOff>
      <xdr:row>76</xdr:row>
      <xdr:rowOff>35085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51612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3567</xdr:rowOff>
    </xdr:from>
    <xdr:to>
      <xdr:col>102</xdr:col>
      <xdr:colOff>165100</xdr:colOff>
      <xdr:row>76</xdr:row>
      <xdr:rowOff>105167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3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121694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58758</xdr:rowOff>
    </xdr:from>
    <xdr:to>
      <xdr:col>98</xdr:col>
      <xdr:colOff>38100</xdr:colOff>
      <xdr:row>76</xdr:row>
      <xdr:rowOff>160358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151485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前年度と比較して扶助費が大幅に増大しているのは保育所等運営費負担金（令和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828,713</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722,822</a:t>
          </a:r>
          <a:r>
            <a:rPr kumimoji="1" lang="ja-JP" altLang="en-US" sz="1300">
              <a:latin typeface="ＭＳ Ｐゴシック" panose="020B0600070205080204" pitchFamily="50" charset="-128"/>
              <a:ea typeface="ＭＳ Ｐゴシック" panose="020B0600070205080204" pitchFamily="50" charset="-128"/>
            </a:rPr>
            <a:t>千円）、定額減税補足給付金（令和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260,080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物件費が前年度より増加したのは小学校基本設計業務委託料（令和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88,000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千円）、家庭ごみ収集等業務委託料（令和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33,330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普通建設事業費が前年度から減少したのは主に田原本町駅周辺市街地整備推進事業（令和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1,050,428</a:t>
          </a:r>
          <a:r>
            <a:rPr kumimoji="1" lang="ja-JP" altLang="en-US" sz="1300">
              <a:latin typeface="ＭＳ Ｐゴシック" panose="020B0600070205080204" pitchFamily="50" charset="-128"/>
              <a:ea typeface="ＭＳ Ｐゴシック" panose="020B0600070205080204" pitchFamily="50" charset="-128"/>
            </a:rPr>
            <a:t>千円）によるものである。</a:t>
          </a:r>
        </a:p>
        <a:p>
          <a:r>
            <a:rPr kumimoji="1" lang="ja-JP" altLang="en-US" sz="1300">
              <a:latin typeface="ＭＳ Ｐゴシック" panose="020B0600070205080204" pitchFamily="50" charset="-128"/>
              <a:ea typeface="ＭＳ Ｐゴシック" panose="020B0600070205080204" pitchFamily="50" charset="-128"/>
            </a:rPr>
            <a:t>また人件費が前年度より増加したのは人数の増加に伴う給与の増等によるものである。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義務的経費のうち、公債費の増加は、繰り上げ償還（令和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252,067</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なお公債費は高止まりで推移していく見込みである。そのような状況を鑑み、普通建設事業についてより計画的に実行できるよう、公共施設の整備基金を活用するなどの取組を行い、公債費の上昇を抑制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31,379
30,989
21.09
15,001,165
14,112,552
879,840
7,985,014
10,949,533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10541</xdr:rowOff>
    </xdr:from>
    <xdr:to>
      <xdr:col>24</xdr:col>
      <xdr:colOff>63500</xdr:colOff>
      <xdr:row>35</xdr:row>
      <xdr:rowOff>68453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1291"/>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10541</xdr:rowOff>
    </xdr:from>
    <xdr:to>
      <xdr:col>19</xdr:col>
      <xdr:colOff>177800</xdr:colOff>
      <xdr:row>35</xdr:row>
      <xdr:rowOff>31115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129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31115</xdr:rowOff>
    </xdr:from>
    <xdr:to>
      <xdr:col>15</xdr:col>
      <xdr:colOff>50800</xdr:colOff>
      <xdr:row>35</xdr:row>
      <xdr:rowOff>45593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186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162941</xdr:rowOff>
    </xdr:from>
    <xdr:to>
      <xdr:col>10</xdr:col>
      <xdr:colOff>114300</xdr:colOff>
      <xdr:row>35</xdr:row>
      <xdr:rowOff>45593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224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17653</xdr:rowOff>
    </xdr:from>
    <xdr:to>
      <xdr:col>24</xdr:col>
      <xdr:colOff>114300</xdr:colOff>
      <xdr:row>35</xdr:row>
      <xdr:rowOff>119253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167530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131191</xdr:rowOff>
    </xdr:from>
    <xdr:to>
      <xdr:col>20</xdr:col>
      <xdr:colOff>38100</xdr:colOff>
      <xdr:row>35</xdr:row>
      <xdr:rowOff>61341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77868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151765</xdr:rowOff>
    </xdr:from>
    <xdr:to>
      <xdr:col>15</xdr:col>
      <xdr:colOff>101600</xdr:colOff>
      <xdr:row>35</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98442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166243</xdr:rowOff>
    </xdr:from>
    <xdr:to>
      <xdr:col>10</xdr:col>
      <xdr:colOff>165100</xdr:colOff>
      <xdr:row>35</xdr:row>
      <xdr:rowOff>96393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112920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112141</xdr:rowOff>
    </xdr:from>
    <xdr:to>
      <xdr:col>6</xdr:col>
      <xdr:colOff>38100</xdr:colOff>
      <xdr:row>35</xdr:row>
      <xdr:rowOff>42291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58818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5973</xdr:rowOff>
    </xdr:from>
    <xdr:to>
      <xdr:col>24</xdr:col>
      <xdr:colOff>63500</xdr:colOff>
      <xdr:row>58</xdr:row>
      <xdr:rowOff>9775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0073"/>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5973</xdr:rowOff>
    </xdr:from>
    <xdr:to>
      <xdr:col>19</xdr:col>
      <xdr:colOff>177800</xdr:colOff>
      <xdr:row>58</xdr:row>
      <xdr:rowOff>30886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0073"/>
          <a:ext cx="8890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12907</xdr:rowOff>
    </xdr:from>
    <xdr:to>
      <xdr:col>15</xdr:col>
      <xdr:colOff>50800</xdr:colOff>
      <xdr:row>58</xdr:row>
      <xdr:rowOff>30886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7007"/>
          <a:ext cx="889000" cy="1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14134</xdr:rowOff>
    </xdr:from>
    <xdr:to>
      <xdr:col>10</xdr:col>
      <xdr:colOff>114300</xdr:colOff>
      <xdr:row>58</xdr:row>
      <xdr:rowOff>12907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5334"/>
          <a:ext cx="889000" cy="3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130425</xdr:rowOff>
    </xdr:from>
    <xdr:to>
      <xdr:col>24</xdr:col>
      <xdr:colOff>114300</xdr:colOff>
      <xdr:row>58</xdr:row>
      <xdr:rowOff>60575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45352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126623</xdr:rowOff>
    </xdr:from>
    <xdr:to>
      <xdr:col>20</xdr:col>
      <xdr:colOff>38100</xdr:colOff>
      <xdr:row>58</xdr:row>
      <xdr:rowOff>56773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47900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151536</xdr:rowOff>
    </xdr:from>
    <xdr:to>
      <xdr:col>15</xdr:col>
      <xdr:colOff>101600</xdr:colOff>
      <xdr:row>58</xdr:row>
      <xdr:rowOff>81686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72813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133557</xdr:rowOff>
    </xdr:from>
    <xdr:to>
      <xdr:col>10</xdr:col>
      <xdr:colOff>165100</xdr:colOff>
      <xdr:row>58</xdr:row>
      <xdr:rowOff>63707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54834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134784</xdr:rowOff>
    </xdr:from>
    <xdr:to>
      <xdr:col>6</xdr:col>
      <xdr:colOff>38100</xdr:colOff>
      <xdr:row>56</xdr:row>
      <xdr:rowOff>64934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56061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11585</xdr:rowOff>
    </xdr:from>
    <xdr:to>
      <xdr:col>24</xdr:col>
      <xdr:colOff>63500</xdr:colOff>
      <xdr:row>76</xdr:row>
      <xdr:rowOff>115232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1785"/>
          <a:ext cx="838200" cy="10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115232</xdr:rowOff>
    </xdr:from>
    <xdr:to>
      <xdr:col>19</xdr:col>
      <xdr:colOff>177800</xdr:colOff>
      <xdr:row>76</xdr:row>
      <xdr:rowOff>165875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5432"/>
          <a:ext cx="889000" cy="5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156342</xdr:rowOff>
    </xdr:from>
    <xdr:to>
      <xdr:col>15</xdr:col>
      <xdr:colOff>50800</xdr:colOff>
      <xdr:row>76</xdr:row>
      <xdr:rowOff>165875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654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156342</xdr:rowOff>
    </xdr:from>
    <xdr:to>
      <xdr:col>10</xdr:col>
      <xdr:colOff>114300</xdr:colOff>
      <xdr:row>78</xdr:row>
      <xdr:rowOff>26360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6542"/>
          <a:ext cx="889000" cy="2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132235</xdr:rowOff>
    </xdr:from>
    <xdr:to>
      <xdr:col>24</xdr:col>
      <xdr:colOff>114300</xdr:colOff>
      <xdr:row>76</xdr:row>
      <xdr:rowOff>62384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09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110662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64432</xdr:rowOff>
    </xdr:from>
    <xdr:to>
      <xdr:col>20</xdr:col>
      <xdr:colOff>38100</xdr:colOff>
      <xdr:row>76</xdr:row>
      <xdr:rowOff>166032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157159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115075</xdr:rowOff>
    </xdr:from>
    <xdr:to>
      <xdr:col>15</xdr:col>
      <xdr:colOff>101600</xdr:colOff>
      <xdr:row>77</xdr:row>
      <xdr:rowOff>45225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36352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105542</xdr:rowOff>
    </xdr:from>
    <xdr:to>
      <xdr:col>10</xdr:col>
      <xdr:colOff>165100</xdr:colOff>
      <xdr:row>77</xdr:row>
      <xdr:rowOff>35692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26819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147010</xdr:rowOff>
    </xdr:from>
    <xdr:to>
      <xdr:col>6</xdr:col>
      <xdr:colOff>38100</xdr:colOff>
      <xdr:row>78</xdr:row>
      <xdr:rowOff>77160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68287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131866</xdr:rowOff>
    </xdr:from>
    <xdr:to>
      <xdr:col>24</xdr:col>
      <xdr:colOff>63500</xdr:colOff>
      <xdr:row>97</xdr:row>
      <xdr:rowOff>143083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2516"/>
          <a:ext cx="8382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59232</xdr:rowOff>
    </xdr:from>
    <xdr:to>
      <xdr:col>19</xdr:col>
      <xdr:colOff>177800</xdr:colOff>
      <xdr:row>97</xdr:row>
      <xdr:rowOff>143083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89882"/>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59232</xdr:rowOff>
    </xdr:from>
    <xdr:to>
      <xdr:col>15</xdr:col>
      <xdr:colOff>50800</xdr:colOff>
      <xdr:row>97</xdr:row>
      <xdr:rowOff>75205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9882"/>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75205</xdr:rowOff>
    </xdr:from>
    <xdr:to>
      <xdr:col>10</xdr:col>
      <xdr:colOff>114300</xdr:colOff>
      <xdr:row>98</xdr:row>
      <xdr:rowOff>7280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05855"/>
          <a:ext cx="889000" cy="10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81066</xdr:rowOff>
    </xdr:from>
    <xdr:to>
      <xdr:col>24</xdr:col>
      <xdr:colOff>114300</xdr:colOff>
      <xdr:row>98</xdr:row>
      <xdr:rowOff>11216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59493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92283</xdr:rowOff>
    </xdr:from>
    <xdr:to>
      <xdr:col>20</xdr:col>
      <xdr:colOff>38100</xdr:colOff>
      <xdr:row>98</xdr:row>
      <xdr:rowOff>22433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38960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8432</xdr:rowOff>
    </xdr:from>
    <xdr:to>
      <xdr:col>15</xdr:col>
      <xdr:colOff>101600</xdr:colOff>
      <xdr:row>97</xdr:row>
      <xdr:rowOff>110032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126559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24405</xdr:rowOff>
    </xdr:from>
    <xdr:to>
      <xdr:col>10</xdr:col>
      <xdr:colOff>165100</xdr:colOff>
      <xdr:row>97</xdr:row>
      <xdr:rowOff>126005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142532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127930</xdr:rowOff>
    </xdr:from>
    <xdr:to>
      <xdr:col>6</xdr:col>
      <xdr:colOff>38100</xdr:colOff>
      <xdr:row>98</xdr:row>
      <xdr:rowOff>58080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74607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157008</xdr:rowOff>
    </xdr:from>
    <xdr:to>
      <xdr:col>55</xdr:col>
      <xdr:colOff>0</xdr:colOff>
      <xdr:row>38</xdr:row>
      <xdr:rowOff>157662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2108"/>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157662</xdr:rowOff>
    </xdr:from>
    <xdr:to>
      <xdr:col>50</xdr:col>
      <xdr:colOff>114300</xdr:colOff>
      <xdr:row>38</xdr:row>
      <xdr:rowOff>157988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7276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157988</xdr:rowOff>
    </xdr:from>
    <xdr:to>
      <xdr:col>45</xdr:col>
      <xdr:colOff>177800</xdr:colOff>
      <xdr:row>38</xdr:row>
      <xdr:rowOff>158314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7308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158314</xdr:rowOff>
    </xdr:from>
    <xdr:to>
      <xdr:col>41</xdr:col>
      <xdr:colOff>50800</xdr:colOff>
      <xdr:row>38</xdr:row>
      <xdr:rowOff>158314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73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106862</xdr:rowOff>
    </xdr:from>
    <xdr:to>
      <xdr:col>50</xdr:col>
      <xdr:colOff>165100</xdr:colOff>
      <xdr:row>39</xdr:row>
      <xdr:rowOff>37012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28139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107188</xdr:rowOff>
    </xdr:from>
    <xdr:to>
      <xdr:col>46</xdr:col>
      <xdr:colOff>38100</xdr:colOff>
      <xdr:row>39</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28465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107514</xdr:rowOff>
    </xdr:from>
    <xdr:to>
      <xdr:col>41</xdr:col>
      <xdr:colOff>101600</xdr:colOff>
      <xdr:row>39</xdr:row>
      <xdr:rowOff>37664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28791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107514</xdr:rowOff>
    </xdr:from>
    <xdr:to>
      <xdr:col>36</xdr:col>
      <xdr:colOff>165100</xdr:colOff>
      <xdr:row>39</xdr:row>
      <xdr:rowOff>37664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28791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88456</xdr:rowOff>
    </xdr:from>
    <xdr:to>
      <xdr:col>55</xdr:col>
      <xdr:colOff>0</xdr:colOff>
      <xdr:row>58</xdr:row>
      <xdr:rowOff>114326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2556"/>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88456</xdr:rowOff>
    </xdr:from>
    <xdr:to>
      <xdr:col>50</xdr:col>
      <xdr:colOff>114300</xdr:colOff>
      <xdr:row>58</xdr:row>
      <xdr:rowOff>135661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2556"/>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123489</xdr:rowOff>
    </xdr:from>
    <xdr:to>
      <xdr:col>45</xdr:col>
      <xdr:colOff>177800</xdr:colOff>
      <xdr:row>58</xdr:row>
      <xdr:rowOff>135661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67589"/>
          <a:ext cx="889000" cy="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112478</xdr:rowOff>
    </xdr:from>
    <xdr:to>
      <xdr:col>41</xdr:col>
      <xdr:colOff>50800</xdr:colOff>
      <xdr:row>58</xdr:row>
      <xdr:rowOff>123489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56578"/>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63526</xdr:rowOff>
    </xdr:from>
    <xdr:to>
      <xdr:col>55</xdr:col>
      <xdr:colOff>50800</xdr:colOff>
      <xdr:row>58</xdr:row>
      <xdr:rowOff>165126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149903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37656</xdr:rowOff>
    </xdr:from>
    <xdr:to>
      <xdr:col>50</xdr:col>
      <xdr:colOff>165100</xdr:colOff>
      <xdr:row>58</xdr:row>
      <xdr:rowOff>139256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130383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84861</xdr:rowOff>
    </xdr:from>
    <xdr:to>
      <xdr:col>46</xdr:col>
      <xdr:colOff>38100</xdr:colOff>
      <xdr:row>59</xdr:row>
      <xdr:rowOff>15011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6138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72689</xdr:rowOff>
    </xdr:from>
    <xdr:to>
      <xdr:col>41</xdr:col>
      <xdr:colOff>101600</xdr:colOff>
      <xdr:row>59</xdr:row>
      <xdr:rowOff>2839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165416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61678</xdr:rowOff>
    </xdr:from>
    <xdr:to>
      <xdr:col>36</xdr:col>
      <xdr:colOff>165100</xdr:colOff>
      <xdr:row>58</xdr:row>
      <xdr:rowOff>163278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154405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7513</xdr:rowOff>
    </xdr:from>
    <xdr:to>
      <xdr:col>55</xdr:col>
      <xdr:colOff>0</xdr:colOff>
      <xdr:row>79</xdr:row>
      <xdr:rowOff>9322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2063"/>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4330</xdr:rowOff>
    </xdr:from>
    <xdr:to>
      <xdr:col>50</xdr:col>
      <xdr:colOff>114300</xdr:colOff>
      <xdr:row>79</xdr:row>
      <xdr:rowOff>9322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8880"/>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2521</xdr:rowOff>
    </xdr:from>
    <xdr:to>
      <xdr:col>45</xdr:col>
      <xdr:colOff>177800</xdr:colOff>
      <xdr:row>79</xdr:row>
      <xdr:rowOff>4330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4707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123013</xdr:rowOff>
    </xdr:from>
    <xdr:to>
      <xdr:col>41</xdr:col>
      <xdr:colOff>50800</xdr:colOff>
      <xdr:row>79</xdr:row>
      <xdr:rowOff>2521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6113"/>
          <a:ext cx="889000" cy="5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128163</xdr:rowOff>
    </xdr:from>
    <xdr:to>
      <xdr:col>55</xdr:col>
      <xdr:colOff>50800</xdr:colOff>
      <xdr:row>79</xdr:row>
      <xdr:rowOff>58313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43090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129972</xdr:rowOff>
    </xdr:from>
    <xdr:to>
      <xdr:col>50</xdr:col>
      <xdr:colOff>165100</xdr:colOff>
      <xdr:row>79</xdr:row>
      <xdr:rowOff>60122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51249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9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124980</xdr:rowOff>
    </xdr:from>
    <xdr:to>
      <xdr:col>46</xdr:col>
      <xdr:colOff>38100</xdr:colOff>
      <xdr:row>79</xdr:row>
      <xdr:rowOff>55130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46257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9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123171</xdr:rowOff>
    </xdr:from>
    <xdr:to>
      <xdr:col>41</xdr:col>
      <xdr:colOff>101600</xdr:colOff>
      <xdr:row>79</xdr:row>
      <xdr:rowOff>53321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44448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72213</xdr:rowOff>
    </xdr:from>
    <xdr:to>
      <xdr:col>36</xdr:col>
      <xdr:colOff>165100</xdr:colOff>
      <xdr:row>79</xdr:row>
      <xdr:rowOff>2363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164940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163182</xdr:rowOff>
    </xdr:from>
    <xdr:to>
      <xdr:col>55</xdr:col>
      <xdr:colOff>0</xdr:colOff>
      <xdr:row>96</xdr:row>
      <xdr:rowOff>74968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108032"/>
          <a:ext cx="838200" cy="4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163182</xdr:rowOff>
    </xdr:from>
    <xdr:to>
      <xdr:col>50</xdr:col>
      <xdr:colOff>114300</xdr:colOff>
      <xdr:row>95</xdr:row>
      <xdr:rowOff>46304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08032"/>
          <a:ext cx="889000" cy="2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58077</xdr:rowOff>
    </xdr:from>
    <xdr:to>
      <xdr:col>45</xdr:col>
      <xdr:colOff>177800</xdr:colOff>
      <xdr:row>95</xdr:row>
      <xdr:rowOff>46304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74377"/>
          <a:ext cx="889000" cy="1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58077</xdr:rowOff>
    </xdr:from>
    <xdr:to>
      <xdr:col>41</xdr:col>
      <xdr:colOff>50800</xdr:colOff>
      <xdr:row>94</xdr:row>
      <xdr:rowOff>85128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74377"/>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24168</xdr:rowOff>
    </xdr:from>
    <xdr:to>
      <xdr:col>55</xdr:col>
      <xdr:colOff>50800</xdr:colOff>
      <xdr:row>96</xdr:row>
      <xdr:rowOff>125768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2595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112382</xdr:rowOff>
    </xdr:from>
    <xdr:to>
      <xdr:col>50</xdr:col>
      <xdr:colOff>165100</xdr:colOff>
      <xdr:row>94</xdr:row>
      <xdr:rowOff>42532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59059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166954</xdr:rowOff>
    </xdr:from>
    <xdr:to>
      <xdr:col>46</xdr:col>
      <xdr:colOff>38100</xdr:colOff>
      <xdr:row>95</xdr:row>
      <xdr:rowOff>97104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113631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5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7277</xdr:rowOff>
    </xdr:from>
    <xdr:to>
      <xdr:col>41</xdr:col>
      <xdr:colOff>101600</xdr:colOff>
      <xdr:row>94</xdr:row>
      <xdr:rowOff>108877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125404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34328</xdr:rowOff>
    </xdr:from>
    <xdr:to>
      <xdr:col>36</xdr:col>
      <xdr:colOff>165100</xdr:colOff>
      <xdr:row>94</xdr:row>
      <xdr:rowOff>135928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152455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143554</xdr:rowOff>
    </xdr:from>
    <xdr:to>
      <xdr:col>85</xdr:col>
      <xdr:colOff>127000</xdr:colOff>
      <xdr:row>38</xdr:row>
      <xdr:rowOff>58972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7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143554</xdr:rowOff>
    </xdr:from>
    <xdr:to>
      <xdr:col>81</xdr:col>
      <xdr:colOff>50800</xdr:colOff>
      <xdr:row>38</xdr:row>
      <xdr:rowOff>59233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7204"/>
          <a:ext cx="889000" cy="8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20273</xdr:rowOff>
    </xdr:from>
    <xdr:to>
      <xdr:col>76</xdr:col>
      <xdr:colOff>114300</xdr:colOff>
      <xdr:row>38</xdr:row>
      <xdr:rowOff>59233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35373"/>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138492</xdr:rowOff>
    </xdr:from>
    <xdr:to>
      <xdr:col>71</xdr:col>
      <xdr:colOff>177800</xdr:colOff>
      <xdr:row>38</xdr:row>
      <xdr:rowOff>20273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2142"/>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8172</xdr:rowOff>
    </xdr:from>
    <xdr:to>
      <xdr:col>85</xdr:col>
      <xdr:colOff>177800</xdr:colOff>
      <xdr:row>38</xdr:row>
      <xdr:rowOff>109772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158049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92754</xdr:rowOff>
    </xdr:from>
    <xdr:to>
      <xdr:col>81</xdr:col>
      <xdr:colOff>101600</xdr:colOff>
      <xdr:row>38</xdr:row>
      <xdr:rowOff>22904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39431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8433</xdr:rowOff>
    </xdr:from>
    <xdr:to>
      <xdr:col>76</xdr:col>
      <xdr:colOff>165100</xdr:colOff>
      <xdr:row>38</xdr:row>
      <xdr:rowOff>110033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101160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140923</xdr:rowOff>
    </xdr:from>
    <xdr:to>
      <xdr:col>72</xdr:col>
      <xdr:colOff>38100</xdr:colOff>
      <xdr:row>38</xdr:row>
      <xdr:rowOff>71073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87600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5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87692</xdr:rowOff>
    </xdr:from>
    <xdr:to>
      <xdr:col>67</xdr:col>
      <xdr:colOff>101600</xdr:colOff>
      <xdr:row>38</xdr:row>
      <xdr:rowOff>17842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34369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39710</xdr:rowOff>
    </xdr:from>
    <xdr:to>
      <xdr:col>85</xdr:col>
      <xdr:colOff>127000</xdr:colOff>
      <xdr:row>57</xdr:row>
      <xdr:rowOff>71948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2360"/>
          <a:ext cx="838200" cy="3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71948</xdr:rowOff>
    </xdr:from>
    <xdr:to>
      <xdr:col>81</xdr:col>
      <xdr:colOff>50800</xdr:colOff>
      <xdr:row>57</xdr:row>
      <xdr:rowOff>79395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44598"/>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79395</xdr:rowOff>
    </xdr:from>
    <xdr:to>
      <xdr:col>76</xdr:col>
      <xdr:colOff>114300</xdr:colOff>
      <xdr:row>57</xdr:row>
      <xdr:rowOff>85599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52045"/>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54986</xdr:rowOff>
    </xdr:from>
    <xdr:to>
      <xdr:col>71</xdr:col>
      <xdr:colOff>177800</xdr:colOff>
      <xdr:row>57</xdr:row>
      <xdr:rowOff>85599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7636"/>
          <a:ext cx="8890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160360</xdr:rowOff>
    </xdr:from>
    <xdr:to>
      <xdr:col>85</xdr:col>
      <xdr:colOff>177800</xdr:colOff>
      <xdr:row>57</xdr:row>
      <xdr:rowOff>90510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138787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21148</xdr:rowOff>
    </xdr:from>
    <xdr:to>
      <xdr:col>81</xdr:col>
      <xdr:colOff>101600</xdr:colOff>
      <xdr:row>57</xdr:row>
      <xdr:rowOff>122748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113875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28595</xdr:rowOff>
    </xdr:from>
    <xdr:to>
      <xdr:col>76</xdr:col>
      <xdr:colOff>165100</xdr:colOff>
      <xdr:row>57</xdr:row>
      <xdr:rowOff>130195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146722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34799</xdr:rowOff>
    </xdr:from>
    <xdr:to>
      <xdr:col>72</xdr:col>
      <xdr:colOff>38100</xdr:colOff>
      <xdr:row>57</xdr:row>
      <xdr:rowOff>136399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127526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4186</xdr:rowOff>
    </xdr:from>
    <xdr:to>
      <xdr:col>67</xdr:col>
      <xdr:colOff>101600</xdr:colOff>
      <xdr:row>57</xdr:row>
      <xdr:rowOff>105786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96913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9234</xdr:rowOff>
    </xdr:from>
    <xdr:to>
      <xdr:col>85</xdr:col>
      <xdr:colOff>127000</xdr:colOff>
      <xdr:row>95</xdr:row>
      <xdr:rowOff>108496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96984"/>
          <a:ext cx="8382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108496</xdr:rowOff>
    </xdr:from>
    <xdr:to>
      <xdr:col>81</xdr:col>
      <xdr:colOff>50800</xdr:colOff>
      <xdr:row>95</xdr:row>
      <xdr:rowOff>123825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96246"/>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123825</xdr:rowOff>
    </xdr:from>
    <xdr:to>
      <xdr:col>76</xdr:col>
      <xdr:colOff>114300</xdr:colOff>
      <xdr:row>95</xdr:row>
      <xdr:rowOff>146596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11575"/>
          <a:ext cx="8890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146596</xdr:rowOff>
    </xdr:from>
    <xdr:to>
      <xdr:col>71</xdr:col>
      <xdr:colOff>177800</xdr:colOff>
      <xdr:row>96</xdr:row>
      <xdr:rowOff>28372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34346"/>
          <a:ext cx="889000" cy="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129884</xdr:rowOff>
    </xdr:from>
    <xdr:to>
      <xdr:col>85</xdr:col>
      <xdr:colOff>177800</xdr:colOff>
      <xdr:row>95</xdr:row>
      <xdr:rowOff>60034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152761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57696</xdr:rowOff>
    </xdr:from>
    <xdr:to>
      <xdr:col>81</xdr:col>
      <xdr:colOff>101600</xdr:colOff>
      <xdr:row>95</xdr:row>
      <xdr:rowOff>159296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4373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73025</xdr:rowOff>
    </xdr:from>
    <xdr:to>
      <xdr:col>76</xdr:col>
      <xdr:colOff>165100</xdr:colOff>
      <xdr:row>96</xdr:row>
      <xdr:rowOff>3175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19702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95796</xdr:rowOff>
    </xdr:from>
    <xdr:to>
      <xdr:col>72</xdr:col>
      <xdr:colOff>38100</xdr:colOff>
      <xdr:row>96</xdr:row>
      <xdr:rowOff>25946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42473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149022</xdr:rowOff>
    </xdr:from>
    <xdr:to>
      <xdr:col>67</xdr:col>
      <xdr:colOff>101600</xdr:colOff>
      <xdr:row>96</xdr:row>
      <xdr:rowOff>79172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95699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年度においては類似団体と比較して、公債費が高水準にあることと民生費が前年度より大きく増加している。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民生費が大きく増加している主な要因は保育所等運営費負担金（令和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828,713</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722,822</a:t>
          </a:r>
          <a:r>
            <a:rPr kumimoji="1" lang="ja-JP" altLang="en-US" sz="1300">
              <a:latin typeface="ＭＳ Ｐゴシック" panose="020B0600070205080204" pitchFamily="50" charset="-128"/>
              <a:ea typeface="ＭＳ Ｐゴシック" panose="020B0600070205080204" pitchFamily="50" charset="-128"/>
            </a:rPr>
            <a:t>千円）、定額減税補足給付金（令和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260,080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公債費については繰り上げ償還（令和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252,067</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公債費は高止まりで推移していくことが見込まれている。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全体のバランスを考え、適切なコスト管理に努める。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令和６年度は、減債基金を活用し地方債の繰り上げ償還を行ったことにより実質単年度収支額が大幅に黒字となった。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また地方消費税などの税交付金や普通交付税及びふるさと納税などの寄付金の増加に伴い実質収支が増加している。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しかしながら、社会保障に係る経費などの増大や学校施設の再配置などの大型事業が控えており今後も財政状況は厳しい見込みである。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施設の老朽化、社会保障費の増大、自主財源の確保が課題。資産運用や各種使用料・手数料の見直し、補助金、各事業の見直しを行う。</a:t>
          </a:r>
          <a:br>
            <a:rPr kumimoji="1" lang="ja-JP" altLang="en-US" sz="1200">
              <a:latin typeface="ＭＳ ゴシック" pitchFamily="49" charset="-128"/>
              <a:ea typeface="ＭＳ ゴシック" pitchFamily="49" charset="-128"/>
            </a:rPr>
          </a:b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年度の一般会計・特別会計の全ての会計において、実質収支に赤字は生じていない。公営企業においても資金不足額がないため、連結実質赤字は発生しない。今後も引き続き適正な財政運営に努める。</a:t>
          </a:r>
        </a:p>
        <a:p>
          <a:r>
            <a:rPr kumimoji="1" lang="ja-JP" altLang="en-US" sz="1400">
              <a:latin typeface="ＭＳ ゴシック" pitchFamily="49" charset="-128"/>
              <a:ea typeface="ＭＳ ゴシック" pitchFamily="49" charset="-128"/>
            </a:rPr>
            <a:t>一般会計において地方消費税などの税交付金や普通交付税及びふるさと納税などの寄付金の増加に伴い前年度より伸びている。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6" workbookViewId="0">
      <selection activeCell="AH28" sqref="AH28:AL2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15001165</v>
      </c>
      <c r="BO4" s="449"/>
      <c r="BP4" s="449"/>
      <c r="BQ4" s="449"/>
      <c r="BR4" s="449"/>
      <c r="BS4" s="449"/>
      <c r="BT4" s="449"/>
      <c r="BU4" s="450"/>
      <c r="BV4" s="448">
        <v>15195655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v>
      </c>
      <c r="CU4" s="589"/>
      <c r="CV4" s="589"/>
      <c r="CW4" s="589"/>
      <c r="CX4" s="589"/>
      <c r="CY4" s="589"/>
      <c r="CZ4" s="589"/>
      <c r="DA4" s="590"/>
      <c r="DB4" s="588">
        <v>8.5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14112552</v>
      </c>
      <c r="BO5" s="420"/>
      <c r="BP5" s="420"/>
      <c r="BQ5" s="420"/>
      <c r="BR5" s="420"/>
      <c r="BS5" s="420"/>
      <c r="BT5" s="420"/>
      <c r="BU5" s="421"/>
      <c r="BV5" s="419">
        <v>14495860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98.5</v>
      </c>
      <c r="CU5" s="417"/>
      <c r="CV5" s="417"/>
      <c r="CW5" s="417"/>
      <c r="CX5" s="417"/>
      <c r="CY5" s="417"/>
      <c r="CZ5" s="417"/>
      <c r="DA5" s="418"/>
      <c r="DB5" s="416">
        <v>98.6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888613</v>
      </c>
      <c r="BO6" s="420"/>
      <c r="BP6" s="420"/>
      <c r="BQ6" s="420"/>
      <c r="BR6" s="420"/>
      <c r="BS6" s="420"/>
      <c r="BT6" s="420"/>
      <c r="BU6" s="421"/>
      <c r="BV6" s="419">
        <v>699795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98.9</v>
      </c>
      <c r="CU6" s="563"/>
      <c r="CV6" s="563"/>
      <c r="CW6" s="563"/>
      <c r="CX6" s="563"/>
      <c r="CY6" s="563"/>
      <c r="CZ6" s="563"/>
      <c r="DA6" s="564"/>
      <c r="DB6" s="562">
        <v>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8773</v>
      </c>
      <c r="BO7" s="420"/>
      <c r="BP7" s="420"/>
      <c r="BQ7" s="420"/>
      <c r="BR7" s="420"/>
      <c r="BS7" s="420"/>
      <c r="BT7" s="420"/>
      <c r="BU7" s="421"/>
      <c r="BV7" s="419">
        <v>32507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7985014</v>
      </c>
      <c r="CU7" s="420"/>
      <c r="CV7" s="420"/>
      <c r="CW7" s="420"/>
      <c r="CX7" s="420"/>
      <c r="CY7" s="420"/>
      <c r="CZ7" s="420"/>
      <c r="DA7" s="421"/>
      <c r="DB7" s="419">
        <v>7813093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879840</v>
      </c>
      <c r="BO8" s="420"/>
      <c r="BP8" s="420"/>
      <c r="BQ8" s="420"/>
      <c r="BR8" s="420"/>
      <c r="BS8" s="420"/>
      <c r="BT8" s="420"/>
      <c r="BU8" s="421"/>
      <c r="BV8" s="419">
        <v>667288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31177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212552</v>
      </c>
      <c r="BO9" s="420"/>
      <c r="BP9" s="420"/>
      <c r="BQ9" s="420"/>
      <c r="BR9" s="420"/>
      <c r="BS9" s="420"/>
      <c r="BT9" s="420"/>
      <c r="BU9" s="421"/>
      <c r="BV9" s="419">
        <v>-244187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16.7</v>
      </c>
      <c r="CU9" s="417"/>
      <c r="CV9" s="417"/>
      <c r="CW9" s="417"/>
      <c r="CX9" s="417"/>
      <c r="CY9" s="417"/>
      <c r="CZ9" s="417"/>
      <c r="DA9" s="418"/>
      <c r="DB9" s="416">
        <v>14.9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31691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302662</v>
      </c>
      <c r="BO10" s="420"/>
      <c r="BP10" s="420"/>
      <c r="BQ10" s="420"/>
      <c r="BR10" s="420"/>
      <c r="BS10" s="420"/>
      <c r="BT10" s="420"/>
      <c r="BU10" s="421"/>
      <c r="BV10" s="419">
        <v>300701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252067</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31379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30989</v>
      </c>
      <c r="S13" s="507"/>
      <c r="T13" s="507"/>
      <c r="U13" s="507"/>
      <c r="V13" s="508"/>
      <c r="W13" s="509" t="s">
        <v>131</v>
      </c>
      <c r="X13" s="405"/>
      <c r="Y13" s="405"/>
      <c r="Z13" s="405"/>
      <c r="AA13" s="405"/>
      <c r="AB13" s="406"/>
      <c r="AC13" s="372">
        <v>479</v>
      </c>
      <c r="AD13" s="373"/>
      <c r="AE13" s="373"/>
      <c r="AF13" s="373"/>
      <c r="AG13" s="374"/>
      <c r="AH13" s="372">
        <v>486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467281</v>
      </c>
      <c r="BO13" s="420"/>
      <c r="BP13" s="420"/>
      <c r="BQ13" s="420"/>
      <c r="BR13" s="420"/>
      <c r="BS13" s="420"/>
      <c r="BT13" s="420"/>
      <c r="BU13" s="421"/>
      <c r="BV13" s="419">
        <v>-243486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31570</v>
      </c>
      <c r="S14" s="507"/>
      <c r="T14" s="507"/>
      <c r="U14" s="507"/>
      <c r="V14" s="508"/>
      <c r="W14" s="510"/>
      <c r="X14" s="408"/>
      <c r="Y14" s="408"/>
      <c r="Z14" s="408"/>
      <c r="AA14" s="408"/>
      <c r="AB14" s="409"/>
      <c r="AC14" s="499">
        <v>3.5</v>
      </c>
      <c r="AD14" s="500"/>
      <c r="AE14" s="500"/>
      <c r="AF14" s="500"/>
      <c r="AG14" s="501"/>
      <c r="AH14" s="499">
        <v>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13.7</v>
      </c>
      <c r="CU14" s="517"/>
      <c r="CV14" s="517"/>
      <c r="CW14" s="517"/>
      <c r="CX14" s="517"/>
      <c r="CY14" s="517"/>
      <c r="CZ14" s="517"/>
      <c r="DA14" s="518"/>
      <c r="DB14" s="516">
        <v>27.7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31240</v>
      </c>
      <c r="S15" s="507"/>
      <c r="T15" s="507"/>
      <c r="U15" s="507"/>
      <c r="V15" s="508"/>
      <c r="W15" s="509" t="s">
        <v>137</v>
      </c>
      <c r="X15" s="405"/>
      <c r="Y15" s="405"/>
      <c r="Z15" s="405"/>
      <c r="AA15" s="405"/>
      <c r="AB15" s="406"/>
      <c r="AC15" s="372">
        <v>3621</v>
      </c>
      <c r="AD15" s="373"/>
      <c r="AE15" s="373"/>
      <c r="AF15" s="373"/>
      <c r="AG15" s="374"/>
      <c r="AH15" s="372">
        <v>3691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3738676</v>
      </c>
      <c r="BO15" s="449"/>
      <c r="BP15" s="449"/>
      <c r="BQ15" s="449"/>
      <c r="BR15" s="449"/>
      <c r="BS15" s="449"/>
      <c r="BT15" s="449"/>
      <c r="BU15" s="450"/>
      <c r="BV15" s="448">
        <v>3715897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26.3</v>
      </c>
      <c r="AD16" s="500"/>
      <c r="AE16" s="500"/>
      <c r="AF16" s="500"/>
      <c r="AG16" s="501"/>
      <c r="AH16" s="499">
        <v>27.2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6968193</v>
      </c>
      <c r="BO16" s="420"/>
      <c r="BP16" s="420"/>
      <c r="BQ16" s="420"/>
      <c r="BR16" s="420"/>
      <c r="BS16" s="420"/>
      <c r="BT16" s="420"/>
      <c r="BU16" s="421"/>
      <c r="BV16" s="419">
        <v>6771129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9677</v>
      </c>
      <c r="AD17" s="373"/>
      <c r="AE17" s="373"/>
      <c r="AF17" s="373"/>
      <c r="AG17" s="374"/>
      <c r="AH17" s="372">
        <v>9370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4724477</v>
      </c>
      <c r="BO17" s="420"/>
      <c r="BP17" s="420"/>
      <c r="BQ17" s="420"/>
      <c r="BR17" s="420"/>
      <c r="BS17" s="420"/>
      <c r="BT17" s="420"/>
      <c r="BU17" s="421"/>
      <c r="BV17" s="419">
        <v>4694083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21.09</v>
      </c>
      <c r="M18" s="472"/>
      <c r="N18" s="472"/>
      <c r="O18" s="472"/>
      <c r="P18" s="472"/>
      <c r="Q18" s="472"/>
      <c r="R18" s="473"/>
      <c r="S18" s="473"/>
      <c r="T18" s="473"/>
      <c r="U18" s="473"/>
      <c r="V18" s="474"/>
      <c r="W18" s="490"/>
      <c r="X18" s="491"/>
      <c r="Y18" s="491"/>
      <c r="Z18" s="491"/>
      <c r="AA18" s="491"/>
      <c r="AB18" s="515"/>
      <c r="AC18" s="389">
        <v>70.2</v>
      </c>
      <c r="AD18" s="390"/>
      <c r="AE18" s="390"/>
      <c r="AF18" s="390"/>
      <c r="AG18" s="475"/>
      <c r="AH18" s="389">
        <v>69.2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8064465</v>
      </c>
      <c r="BO18" s="420"/>
      <c r="BP18" s="420"/>
      <c r="BQ18" s="420"/>
      <c r="BR18" s="420"/>
      <c r="BS18" s="420"/>
      <c r="BT18" s="420"/>
      <c r="BU18" s="421"/>
      <c r="BV18" s="419">
        <v>7772217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1478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10653596</v>
      </c>
      <c r="BO19" s="420"/>
      <c r="BP19" s="420"/>
      <c r="BQ19" s="420"/>
      <c r="BR19" s="420"/>
      <c r="BS19" s="420"/>
      <c r="BT19" s="420"/>
      <c r="BU19" s="421"/>
      <c r="BV19" s="419">
        <v>10384189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11905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10949533</v>
      </c>
      <c r="BO22" s="449"/>
      <c r="BP22" s="449"/>
      <c r="BQ22" s="449"/>
      <c r="BR22" s="449"/>
      <c r="BS22" s="449"/>
      <c r="BT22" s="449"/>
      <c r="BU22" s="450"/>
      <c r="BV22" s="448">
        <v>12030899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6099232</v>
      </c>
      <c r="BO23" s="420"/>
      <c r="BP23" s="420"/>
      <c r="BQ23" s="420"/>
      <c r="BR23" s="420"/>
      <c r="BS23" s="420"/>
      <c r="BT23" s="420"/>
      <c r="BU23" s="421"/>
      <c r="BV23" s="419">
        <v>6307234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8800</v>
      </c>
      <c r="R24" s="373"/>
      <c r="S24" s="373"/>
      <c r="T24" s="373"/>
      <c r="U24" s="373"/>
      <c r="V24" s="374"/>
      <c r="W24" s="462"/>
      <c r="X24" s="399"/>
      <c r="Y24" s="400"/>
      <c r="Z24" s="375" t="s">
        <v>162</v>
      </c>
      <c r="AA24" s="376"/>
      <c r="AB24" s="376"/>
      <c r="AC24" s="376"/>
      <c r="AD24" s="376"/>
      <c r="AE24" s="376"/>
      <c r="AF24" s="376"/>
      <c r="AG24" s="377"/>
      <c r="AH24" s="372">
        <v>193</v>
      </c>
      <c r="AI24" s="373"/>
      <c r="AJ24" s="373"/>
      <c r="AK24" s="373"/>
      <c r="AL24" s="374"/>
      <c r="AM24" s="372">
        <v>570894</v>
      </c>
      <c r="AN24" s="373"/>
      <c r="AO24" s="373"/>
      <c r="AP24" s="373"/>
      <c r="AQ24" s="373"/>
      <c r="AR24" s="374"/>
      <c r="AS24" s="372">
        <v>2958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6514924</v>
      </c>
      <c r="BO24" s="420"/>
      <c r="BP24" s="420"/>
      <c r="BQ24" s="420"/>
      <c r="BR24" s="420"/>
      <c r="BS24" s="420"/>
      <c r="BT24" s="420"/>
      <c r="BU24" s="421"/>
      <c r="BV24" s="419">
        <v>7157475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1496891</v>
      </c>
      <c r="BO25" s="449"/>
      <c r="BP25" s="449"/>
      <c r="BQ25" s="449"/>
      <c r="BR25" s="449"/>
      <c r="BS25" s="449"/>
      <c r="BT25" s="449"/>
      <c r="BU25" s="450"/>
      <c r="BV25" s="448">
        <v>1340156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6300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46704</v>
      </c>
      <c r="AN26" s="373"/>
      <c r="AO26" s="373"/>
      <c r="AP26" s="373"/>
      <c r="AQ26" s="373"/>
      <c r="AR26" s="374"/>
      <c r="AS26" s="372">
        <v>2919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3800</v>
      </c>
      <c r="R27" s="373"/>
      <c r="S27" s="373"/>
      <c r="T27" s="373"/>
      <c r="U27" s="373"/>
      <c r="V27" s="374"/>
      <c r="W27" s="462"/>
      <c r="X27" s="399"/>
      <c r="Y27" s="400"/>
      <c r="Z27" s="375" t="s">
        <v>171</v>
      </c>
      <c r="AA27" s="376"/>
      <c r="AB27" s="376"/>
      <c r="AC27" s="376"/>
      <c r="AD27" s="376"/>
      <c r="AE27" s="376"/>
      <c r="AF27" s="376"/>
      <c r="AG27" s="377"/>
      <c r="AH27" s="372">
        <v>25</v>
      </c>
      <c r="AI27" s="373"/>
      <c r="AJ27" s="373"/>
      <c r="AK27" s="373"/>
      <c r="AL27" s="374"/>
      <c r="AM27" s="372">
        <v>89398</v>
      </c>
      <c r="AN27" s="373"/>
      <c r="AO27" s="373"/>
      <c r="AP27" s="373"/>
      <c r="AQ27" s="373"/>
      <c r="AR27" s="374"/>
      <c r="AS27" s="372">
        <v>3576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1908660</v>
      </c>
      <c r="BO28" s="449"/>
      <c r="BP28" s="449"/>
      <c r="BQ28" s="449"/>
      <c r="BR28" s="449"/>
      <c r="BS28" s="449"/>
      <c r="BT28" s="449"/>
      <c r="BU28" s="450"/>
      <c r="BV28" s="448">
        <v>1905998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3200</v>
      </c>
      <c r="R29" s="373"/>
      <c r="S29" s="373"/>
      <c r="T29" s="373"/>
      <c r="U29" s="373"/>
      <c r="V29" s="374"/>
      <c r="W29" s="463"/>
      <c r="X29" s="464"/>
      <c r="Y29" s="465"/>
      <c r="Z29" s="375" t="s">
        <v>177</v>
      </c>
      <c r="AA29" s="376"/>
      <c r="AB29" s="376"/>
      <c r="AC29" s="376"/>
      <c r="AD29" s="376"/>
      <c r="AE29" s="376"/>
      <c r="AF29" s="376"/>
      <c r="AG29" s="377"/>
      <c r="AH29" s="372">
        <v>218</v>
      </c>
      <c r="AI29" s="373"/>
      <c r="AJ29" s="373"/>
      <c r="AK29" s="373"/>
      <c r="AL29" s="374"/>
      <c r="AM29" s="372">
        <v>660292</v>
      </c>
      <c r="AN29" s="373"/>
      <c r="AO29" s="373"/>
      <c r="AP29" s="373"/>
      <c r="AQ29" s="373"/>
      <c r="AR29" s="374"/>
      <c r="AS29" s="372">
        <v>3029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312473</v>
      </c>
      <c r="BO29" s="420"/>
      <c r="BP29" s="420"/>
      <c r="BQ29" s="420"/>
      <c r="BR29" s="420"/>
      <c r="BS29" s="420"/>
      <c r="BT29" s="420"/>
      <c r="BU29" s="421"/>
      <c r="BV29" s="419">
        <v>572113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654499</v>
      </c>
      <c r="BO30" s="454"/>
      <c r="BP30" s="454"/>
      <c r="BQ30" s="454"/>
      <c r="BR30" s="454"/>
      <c r="BS30" s="454"/>
      <c r="BT30" s="454"/>
      <c r="BU30" s="455"/>
      <c r="BV30" s="453">
        <v>705949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田原本町土地開発公社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奈良広域水質検査センター組合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奈良県後期高齢者医療広域連合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磯城郡介護認定審査会共同設置特別会計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やまと広域環境衛生事務組合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国保中央病院組合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磯城郡水道企業団</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jZoK+KHXyTkRteJQG01/MmNANK01HSglwIXQ2Bql/OEuXkC+cPDJehWy34TVQOBglDn1ziP7nuQUV6zeapWg==" saltValue="qYcKsSxqoBOLULBxhqOy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4" t="s">
        <v>530</v>
      </c>
      <c r="D34" s="1154"/>
      <c r="E34" s="1155"/>
      <c r="F34" s="32">
        <v>6.78</v>
      </c>
      <c r="G34" s="33">
        <v>10.14</v>
      </c>
      <c r="H34" s="33">
        <v>11.92</v>
      </c>
      <c r="I34" s="33">
        <v>8.5399999999999991</v>
      </c>
      <c r="J34" s="34">
        <v>11.01</v>
      </c>
      <c r="K34" s="22"/>
      <c r="L34" s="22"/>
      <c r="M34" s="22"/>
      <c r="N34" s="22"/>
      <c r="O34" s="22"/>
      <c r="P34" s="22"/>
    </row>
    <row r="35" spans="1:16" ht="39" customHeight="1" x14ac:dyDescent="0.15">
      <c r="A35" s="22"/>
      <c r="B35" s="35"/>
      <c r="C35" s="1148" t="s">
        <v>531</v>
      </c>
      <c r="D35" s="1149"/>
      <c r="E35" s="1150"/>
      <c r="F35" s="36">
        <v>0.63</v>
      </c>
      <c r="G35" s="37">
        <v>2.74</v>
      </c>
      <c r="H35" s="37">
        <v>4.1900000000000004</v>
      </c>
      <c r="I35" s="37">
        <v>5.18</v>
      </c>
      <c r="J35" s="38">
        <v>4.92</v>
      </c>
      <c r="K35" s="22"/>
      <c r="L35" s="22"/>
      <c r="M35" s="22"/>
      <c r="N35" s="22"/>
      <c r="O35" s="22"/>
      <c r="P35" s="22"/>
    </row>
    <row r="36" spans="1:16" ht="39" customHeight="1" x14ac:dyDescent="0.15">
      <c r="A36" s="22"/>
      <c r="B36" s="35"/>
      <c r="C36" s="1148" t="s">
        <v>532</v>
      </c>
      <c r="D36" s="1149"/>
      <c r="E36" s="1150"/>
      <c r="F36" s="36">
        <v>7.58</v>
      </c>
      <c r="G36" s="37">
        <v>6.08</v>
      </c>
      <c r="H36" s="37">
        <v>5.68</v>
      </c>
      <c r="I36" s="37">
        <v>4.8099999999999996</v>
      </c>
      <c r="J36" s="38">
        <v>4.6500000000000004</v>
      </c>
      <c r="K36" s="22"/>
      <c r="L36" s="22"/>
      <c r="M36" s="22"/>
      <c r="N36" s="22"/>
      <c r="O36" s="22"/>
      <c r="P36" s="22"/>
    </row>
    <row r="37" spans="1:16" ht="39" customHeight="1" x14ac:dyDescent="0.15">
      <c r="A37" s="22"/>
      <c r="B37" s="35"/>
      <c r="C37" s="1148" t="s">
        <v>533</v>
      </c>
      <c r="D37" s="1149"/>
      <c r="E37" s="1150"/>
      <c r="F37" s="36">
        <v>1.42</v>
      </c>
      <c r="G37" s="37">
        <v>1.72</v>
      </c>
      <c r="H37" s="37">
        <v>1.84</v>
      </c>
      <c r="I37" s="37">
        <v>1.95</v>
      </c>
      <c r="J37" s="38">
        <v>2.08</v>
      </c>
      <c r="K37" s="22"/>
      <c r="L37" s="22"/>
      <c r="M37" s="22"/>
      <c r="N37" s="22"/>
      <c r="O37" s="22"/>
      <c r="P37" s="22"/>
    </row>
    <row r="38" spans="1:16" ht="39" customHeight="1" x14ac:dyDescent="0.15">
      <c r="A38" s="22"/>
      <c r="B38" s="35"/>
      <c r="C38" s="1148" t="s">
        <v>534</v>
      </c>
      <c r="D38" s="1149"/>
      <c r="E38" s="1150"/>
      <c r="F38" s="36">
        <v>0.16</v>
      </c>
      <c r="G38" s="37">
        <v>0.15</v>
      </c>
      <c r="H38" s="37">
        <v>0.16</v>
      </c>
      <c r="I38" s="37">
        <v>0.15</v>
      </c>
      <c r="J38" s="38">
        <v>0.18</v>
      </c>
      <c r="K38" s="22"/>
      <c r="L38" s="22"/>
      <c r="M38" s="22"/>
      <c r="N38" s="22"/>
      <c r="O38" s="22"/>
      <c r="P38" s="22"/>
    </row>
    <row r="39" spans="1:16" ht="39" customHeight="1" x14ac:dyDescent="0.15">
      <c r="A39" s="22"/>
      <c r="B39" s="35"/>
      <c r="C39" s="1148" t="s">
        <v>535</v>
      </c>
      <c r="D39" s="1149"/>
      <c r="E39" s="1150"/>
      <c r="F39" s="36">
        <v>0.04</v>
      </c>
      <c r="G39" s="37">
        <v>0.03</v>
      </c>
      <c r="H39" s="37">
        <v>0.01</v>
      </c>
      <c r="I39" s="37">
        <v>0.01</v>
      </c>
      <c r="J39" s="38">
        <v>0.01</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536</v>
      </c>
      <c r="D42" s="1149"/>
      <c r="E42" s="1150"/>
      <c r="F42" s="36" t="s">
        <v>485</v>
      </c>
      <c r="G42" s="37" t="s">
        <v>485</v>
      </c>
      <c r="H42" s="37" t="s">
        <v>485</v>
      </c>
      <c r="I42" s="37" t="s">
        <v>485</v>
      </c>
      <c r="J42" s="38" t="s">
        <v>485</v>
      </c>
      <c r="K42" s="22"/>
      <c r="L42" s="22"/>
      <c r="M42" s="22"/>
      <c r="N42" s="22"/>
      <c r="O42" s="22"/>
      <c r="P42" s="22"/>
    </row>
    <row r="43" spans="1:16" ht="39" customHeight="1" thickBot="1" x14ac:dyDescent="0.2">
      <c r="A43" s="22"/>
      <c r="B43" s="40"/>
      <c r="C43" s="1151" t="s">
        <v>537</v>
      </c>
      <c r="D43" s="1152"/>
      <c r="E43" s="1153"/>
      <c r="F43" s="41">
        <v>9.84</v>
      </c>
      <c r="G43" s="42">
        <v>9.43</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l1Ugm6jSI1IpxB1jEItrRZk8eqzhpVrFMb3ss4OCG8BC79SPYrah2VzKSo3BlKMn8FYT9+IP1mvqreWq+1Kjg==" saltValue="w29rvgi3c+uqWrSKG4la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1327</v>
      </c>
      <c r="L45" s="60">
        <v>1460</v>
      </c>
      <c r="M45" s="60">
        <v>1513</v>
      </c>
      <c r="N45" s="60">
        <v>1545</v>
      </c>
      <c r="O45" s="61">
        <v>1529</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485</v>
      </c>
      <c r="L46" s="64" t="s">
        <v>485</v>
      </c>
      <c r="M46" s="64" t="s">
        <v>485</v>
      </c>
      <c r="N46" s="64" t="s">
        <v>485</v>
      </c>
      <c r="O46" s="65" t="s">
        <v>485</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485</v>
      </c>
      <c r="L47" s="64" t="s">
        <v>485</v>
      </c>
      <c r="M47" s="64" t="s">
        <v>485</v>
      </c>
      <c r="N47" s="64" t="s">
        <v>485</v>
      </c>
      <c r="O47" s="65" t="s">
        <v>485</v>
      </c>
      <c r="P47" s="48"/>
      <c r="Q47" s="48"/>
      <c r="R47" s="48"/>
      <c r="S47" s="48"/>
      <c r="T47" s="48"/>
      <c r="U47" s="48"/>
    </row>
    <row r="48" spans="1:21" ht="30.75" customHeight="1" x14ac:dyDescent="0.15">
      <c r="A48" s="48"/>
      <c r="B48" s="1181"/>
      <c r="C48" s="1182"/>
      <c r="D48" s="62"/>
      <c r="E48" s="1158" t="s">
        <v>13</v>
      </c>
      <c r="F48" s="1158"/>
      <c r="G48" s="1158"/>
      <c r="H48" s="1158"/>
      <c r="I48" s="1158"/>
      <c r="J48" s="1159"/>
      <c r="K48" s="63">
        <v>393</v>
      </c>
      <c r="L48" s="64">
        <v>401</v>
      </c>
      <c r="M48" s="64">
        <v>391</v>
      </c>
      <c r="N48" s="64">
        <v>371</v>
      </c>
      <c r="O48" s="65">
        <v>268</v>
      </c>
      <c r="P48" s="48"/>
      <c r="Q48" s="48"/>
      <c r="R48" s="48"/>
      <c r="S48" s="48"/>
      <c r="T48" s="48"/>
      <c r="U48" s="48"/>
    </row>
    <row r="49" spans="1:21" ht="30.75" customHeight="1" x14ac:dyDescent="0.15">
      <c r="A49" s="48"/>
      <c r="B49" s="1181"/>
      <c r="C49" s="1182"/>
      <c r="D49" s="62"/>
      <c r="E49" s="1158" t="s">
        <v>14</v>
      </c>
      <c r="F49" s="1158"/>
      <c r="G49" s="1158"/>
      <c r="H49" s="1158"/>
      <c r="I49" s="1158"/>
      <c r="J49" s="1159"/>
      <c r="K49" s="63">
        <v>140</v>
      </c>
      <c r="L49" s="64">
        <v>132</v>
      </c>
      <c r="M49" s="64">
        <v>130</v>
      </c>
      <c r="N49" s="64">
        <v>72</v>
      </c>
      <c r="O49" s="65">
        <v>83</v>
      </c>
      <c r="P49" s="48"/>
      <c r="Q49" s="48"/>
      <c r="R49" s="48"/>
      <c r="S49" s="48"/>
      <c r="T49" s="48"/>
      <c r="U49" s="48"/>
    </row>
    <row r="50" spans="1:21" ht="30.75" customHeight="1" x14ac:dyDescent="0.15">
      <c r="A50" s="48"/>
      <c r="B50" s="1181"/>
      <c r="C50" s="1182"/>
      <c r="D50" s="62"/>
      <c r="E50" s="1158" t="s">
        <v>15</v>
      </c>
      <c r="F50" s="1158"/>
      <c r="G50" s="1158"/>
      <c r="H50" s="1158"/>
      <c r="I50" s="1158"/>
      <c r="J50" s="1159"/>
      <c r="K50" s="63" t="s">
        <v>485</v>
      </c>
      <c r="L50" s="64" t="s">
        <v>485</v>
      </c>
      <c r="M50" s="64" t="s">
        <v>485</v>
      </c>
      <c r="N50" s="64" t="s">
        <v>485</v>
      </c>
      <c r="O50" s="65" t="s">
        <v>485</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485</v>
      </c>
      <c r="L51" s="64" t="s">
        <v>485</v>
      </c>
      <c r="M51" s="64" t="s">
        <v>485</v>
      </c>
      <c r="N51" s="64" t="s">
        <v>485</v>
      </c>
      <c r="O51" s="65" t="s">
        <v>485</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1191</v>
      </c>
      <c r="L52" s="64">
        <v>1209</v>
      </c>
      <c r="M52" s="64">
        <v>1208</v>
      </c>
      <c r="N52" s="64">
        <v>1182</v>
      </c>
      <c r="O52" s="65">
        <v>1115</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669</v>
      </c>
      <c r="L53" s="69">
        <v>784</v>
      </c>
      <c r="M53" s="69">
        <v>826</v>
      </c>
      <c r="N53" s="69">
        <v>806</v>
      </c>
      <c r="O53" s="70">
        <v>765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gWw/15jHzrPsS3HiJevR6fIMzHGqp7VMAc2Vm95H4q+6KDoXaIi1dk3dyKML0c37k6sfTw/KJNBBk3gP0yfXQ==" saltValue="52PDueFitrRT6t0D84cF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9" t="s">
        <v>30</v>
      </c>
      <c r="C41" s="1200"/>
      <c r="D41" s="105"/>
      <c r="E41" s="1201" t="s">
        <v>31</v>
      </c>
      <c r="F41" s="1201"/>
      <c r="G41" s="1201"/>
      <c r="H41" s="1202"/>
      <c r="I41" s="343">
        <v>13364</v>
      </c>
      <c r="J41" s="344">
        <v>13374</v>
      </c>
      <c r="K41" s="344">
        <v>12593</v>
      </c>
      <c r="L41" s="344">
        <v>12031</v>
      </c>
      <c r="M41" s="345">
        <v>10950</v>
      </c>
    </row>
    <row r="42" spans="2:13" ht="27.75" customHeight="1" x14ac:dyDescent="0.15">
      <c r="B42" s="1189"/>
      <c r="C42" s="1190"/>
      <c r="D42" s="106"/>
      <c r="E42" s="1193" t="s">
        <v>32</v>
      </c>
      <c r="F42" s="1193"/>
      <c r="G42" s="1193"/>
      <c r="H42" s="1194"/>
      <c r="I42" s="346" t="s">
        <v>485</v>
      </c>
      <c r="J42" s="347" t="s">
        <v>485</v>
      </c>
      <c r="K42" s="347" t="s">
        <v>485</v>
      </c>
      <c r="L42" s="347" t="s">
        <v>485</v>
      </c>
      <c r="M42" s="348" t="s">
        <v>485</v>
      </c>
    </row>
    <row r="43" spans="2:13" ht="27.75" customHeight="1" x14ac:dyDescent="0.15">
      <c r="B43" s="1189"/>
      <c r="C43" s="1190"/>
      <c r="D43" s="106"/>
      <c r="E43" s="1193" t="s">
        <v>33</v>
      </c>
      <c r="F43" s="1193"/>
      <c r="G43" s="1193"/>
      <c r="H43" s="1194"/>
      <c r="I43" s="346">
        <v>6897</v>
      </c>
      <c r="J43" s="347">
        <v>6446</v>
      </c>
      <c r="K43" s="347">
        <v>6072</v>
      </c>
      <c r="L43" s="347">
        <v>5673</v>
      </c>
      <c r="M43" s="348">
        <v>5273</v>
      </c>
    </row>
    <row r="44" spans="2:13" ht="27.75" customHeight="1" x14ac:dyDescent="0.15">
      <c r="B44" s="1189"/>
      <c r="C44" s="1190"/>
      <c r="D44" s="106"/>
      <c r="E44" s="1193" t="s">
        <v>34</v>
      </c>
      <c r="F44" s="1193"/>
      <c r="G44" s="1193"/>
      <c r="H44" s="1194"/>
      <c r="I44" s="346">
        <v>803</v>
      </c>
      <c r="J44" s="347">
        <v>577</v>
      </c>
      <c r="K44" s="347">
        <v>490</v>
      </c>
      <c r="L44" s="347">
        <v>469</v>
      </c>
      <c r="M44" s="348">
        <v>422</v>
      </c>
    </row>
    <row r="45" spans="2:13" ht="27.75" customHeight="1" x14ac:dyDescent="0.15">
      <c r="B45" s="1189"/>
      <c r="C45" s="1190"/>
      <c r="D45" s="106"/>
      <c r="E45" s="1193" t="s">
        <v>35</v>
      </c>
      <c r="F45" s="1193"/>
      <c r="G45" s="1193"/>
      <c r="H45" s="1194"/>
      <c r="I45" s="346">
        <v>1973</v>
      </c>
      <c r="J45" s="347">
        <v>1926</v>
      </c>
      <c r="K45" s="347">
        <v>1702</v>
      </c>
      <c r="L45" s="347">
        <v>1591</v>
      </c>
      <c r="M45" s="348">
        <v>1587</v>
      </c>
    </row>
    <row r="46" spans="2:13" ht="27.75" customHeight="1" x14ac:dyDescent="0.15">
      <c r="B46" s="1189"/>
      <c r="C46" s="1190"/>
      <c r="D46" s="107"/>
      <c r="E46" s="1193" t="s">
        <v>36</v>
      </c>
      <c r="F46" s="1193"/>
      <c r="G46" s="1193"/>
      <c r="H46" s="1194"/>
      <c r="I46" s="346" t="s">
        <v>485</v>
      </c>
      <c r="J46" s="347" t="s">
        <v>485</v>
      </c>
      <c r="K46" s="347" t="s">
        <v>485</v>
      </c>
      <c r="L46" s="347" t="s">
        <v>485</v>
      </c>
      <c r="M46" s="348" t="s">
        <v>485</v>
      </c>
    </row>
    <row r="47" spans="2:13" ht="27.75" customHeight="1" x14ac:dyDescent="0.15">
      <c r="B47" s="1189"/>
      <c r="C47" s="1190"/>
      <c r="D47" s="108"/>
      <c r="E47" s="1203" t="s">
        <v>37</v>
      </c>
      <c r="F47" s="1204"/>
      <c r="G47" s="1204"/>
      <c r="H47" s="1205"/>
      <c r="I47" s="346" t="s">
        <v>485</v>
      </c>
      <c r="J47" s="347" t="s">
        <v>485</v>
      </c>
      <c r="K47" s="347" t="s">
        <v>485</v>
      </c>
      <c r="L47" s="347" t="s">
        <v>485</v>
      </c>
      <c r="M47" s="348" t="s">
        <v>485</v>
      </c>
    </row>
    <row r="48" spans="2:13" ht="27.75" customHeight="1" x14ac:dyDescent="0.15">
      <c r="B48" s="1189"/>
      <c r="C48" s="1190"/>
      <c r="D48" s="106"/>
      <c r="E48" s="1193" t="s">
        <v>38</v>
      </c>
      <c r="F48" s="1193"/>
      <c r="G48" s="1193"/>
      <c r="H48" s="1194"/>
      <c r="I48" s="346" t="s">
        <v>485</v>
      </c>
      <c r="J48" s="347" t="s">
        <v>485</v>
      </c>
      <c r="K48" s="347" t="s">
        <v>485</v>
      </c>
      <c r="L48" s="347" t="s">
        <v>485</v>
      </c>
      <c r="M48" s="348" t="s">
        <v>485</v>
      </c>
    </row>
    <row r="49" spans="2:13" ht="27.75" customHeight="1" x14ac:dyDescent="0.15">
      <c r="B49" s="1191"/>
      <c r="C49" s="1192"/>
      <c r="D49" s="106"/>
      <c r="E49" s="1193" t="s">
        <v>39</v>
      </c>
      <c r="F49" s="1193"/>
      <c r="G49" s="1193"/>
      <c r="H49" s="1194"/>
      <c r="I49" s="346" t="s">
        <v>485</v>
      </c>
      <c r="J49" s="347" t="s">
        <v>485</v>
      </c>
      <c r="K49" s="347" t="s">
        <v>485</v>
      </c>
      <c r="L49" s="347" t="s">
        <v>485</v>
      </c>
      <c r="M49" s="348" t="s">
        <v>485</v>
      </c>
    </row>
    <row r="50" spans="2:13" ht="27.75" customHeight="1" x14ac:dyDescent="0.15">
      <c r="B50" s="1187" t="s">
        <v>40</v>
      </c>
      <c r="C50" s="1188"/>
      <c r="D50" s="109"/>
      <c r="E50" s="1193" t="s">
        <v>41</v>
      </c>
      <c r="F50" s="1193"/>
      <c r="G50" s="1193"/>
      <c r="H50" s="1194"/>
      <c r="I50" s="346">
        <v>3356</v>
      </c>
      <c r="J50" s="347">
        <v>3451</v>
      </c>
      <c r="K50" s="347">
        <v>3541</v>
      </c>
      <c r="L50" s="347">
        <v>3671</v>
      </c>
      <c r="M50" s="348">
        <v>3424</v>
      </c>
    </row>
    <row r="51" spans="2:13" ht="27.75" customHeight="1" x14ac:dyDescent="0.15">
      <c r="B51" s="1189"/>
      <c r="C51" s="1190"/>
      <c r="D51" s="106"/>
      <c r="E51" s="1193" t="s">
        <v>42</v>
      </c>
      <c r="F51" s="1193"/>
      <c r="G51" s="1193"/>
      <c r="H51" s="1194"/>
      <c r="I51" s="346">
        <v>2117</v>
      </c>
      <c r="J51" s="347">
        <v>2039</v>
      </c>
      <c r="K51" s="347">
        <v>1884</v>
      </c>
      <c r="L51" s="347">
        <v>1856</v>
      </c>
      <c r="M51" s="348">
        <v>2035</v>
      </c>
    </row>
    <row r="52" spans="2:13" ht="27.75" customHeight="1" x14ac:dyDescent="0.15">
      <c r="B52" s="1191"/>
      <c r="C52" s="1192"/>
      <c r="D52" s="106"/>
      <c r="E52" s="1193" t="s">
        <v>43</v>
      </c>
      <c r="F52" s="1193"/>
      <c r="G52" s="1193"/>
      <c r="H52" s="1194"/>
      <c r="I52" s="346">
        <v>14034</v>
      </c>
      <c r="J52" s="347">
        <v>13490</v>
      </c>
      <c r="K52" s="347">
        <v>12946</v>
      </c>
      <c r="L52" s="347">
        <v>12362</v>
      </c>
      <c r="M52" s="348">
        <v>11802</v>
      </c>
    </row>
    <row r="53" spans="2:13" ht="27.75" customHeight="1" thickBot="1" x14ac:dyDescent="0.2">
      <c r="B53" s="1195" t="s">
        <v>19</v>
      </c>
      <c r="C53" s="1196"/>
      <c r="D53" s="110"/>
      <c r="E53" s="1197" t="s">
        <v>44</v>
      </c>
      <c r="F53" s="1197"/>
      <c r="G53" s="1197"/>
      <c r="H53" s="1198"/>
      <c r="I53" s="349">
        <v>3531</v>
      </c>
      <c r="J53" s="350">
        <v>3343</v>
      </c>
      <c r="K53" s="350">
        <v>2485</v>
      </c>
      <c r="L53" s="350">
        <v>1874</v>
      </c>
      <c r="M53" s="351">
        <v>970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oVeyhrZpFjK4nwPGDs+V3pkW+5nPbm3aXW5qDlAIWjolSN+5KUzZcroR4RGuI49d/R4em2xXbGL/bHZPFuETQ==" saltValue="PkeYsDVh4Q5Uq+21y8Be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J33" zoomScale="80" zoomScaleNormal="8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4" t="s">
        <v>46</v>
      </c>
      <c r="D55" s="1214"/>
      <c r="E55" s="1215"/>
      <c r="F55" s="352">
        <v>1905</v>
      </c>
      <c r="G55" s="352">
        <v>1906</v>
      </c>
      <c r="H55" s="353">
        <v>1909</v>
      </c>
    </row>
    <row r="56" spans="2:8" ht="52.5" customHeight="1" x14ac:dyDescent="0.15">
      <c r="B56" s="122"/>
      <c r="C56" s="1216" t="s">
        <v>47</v>
      </c>
      <c r="D56" s="1216"/>
      <c r="E56" s="1217"/>
      <c r="F56" s="354">
        <v>593</v>
      </c>
      <c r="G56" s="354">
        <v>572</v>
      </c>
      <c r="H56" s="355">
        <v>312</v>
      </c>
    </row>
    <row r="57" spans="2:8" ht="53.25" customHeight="1" x14ac:dyDescent="0.15">
      <c r="B57" s="122"/>
      <c r="C57" s="1218" t="s">
        <v>48</v>
      </c>
      <c r="D57" s="1218"/>
      <c r="E57" s="1219"/>
      <c r="F57" s="356">
        <v>556</v>
      </c>
      <c r="G57" s="356">
        <v>706</v>
      </c>
      <c r="H57" s="357">
        <v>654</v>
      </c>
    </row>
    <row r="58" spans="2:8" ht="45.75" customHeight="1" x14ac:dyDescent="0.15">
      <c r="B58" s="123"/>
      <c r="C58" s="1206" t="s">
        <v>551</v>
      </c>
      <c r="D58" s="1207"/>
      <c r="E58" s="1208"/>
      <c r="F58" s="358">
        <v>260</v>
      </c>
      <c r="G58" s="358">
        <v>420</v>
      </c>
      <c r="H58" s="359">
        <v>366</v>
      </c>
    </row>
    <row r="59" spans="2:8" ht="45.75" customHeight="1" x14ac:dyDescent="0.15">
      <c r="B59" s="123"/>
      <c r="C59" s="1206" t="s">
        <v>552</v>
      </c>
      <c r="D59" s="1207"/>
      <c r="E59" s="1208"/>
      <c r="F59" s="358">
        <v>278</v>
      </c>
      <c r="G59" s="358">
        <v>278</v>
      </c>
      <c r="H59" s="359">
        <v>278</v>
      </c>
    </row>
    <row r="60" spans="2:8" ht="45.75" customHeight="1" x14ac:dyDescent="0.15">
      <c r="B60" s="123"/>
      <c r="C60" s="1206" t="s">
        <v>553</v>
      </c>
      <c r="D60" s="1207"/>
      <c r="E60" s="1208"/>
      <c r="F60" s="358">
        <v>7</v>
      </c>
      <c r="G60" s="358">
        <v>8</v>
      </c>
      <c r="H60" s="359">
        <v>10</v>
      </c>
    </row>
    <row r="61" spans="2:8" ht="45.75" customHeight="1" x14ac:dyDescent="0.15">
      <c r="B61" s="123"/>
      <c r="C61" s="1206" t="s">
        <v>554</v>
      </c>
      <c r="D61" s="1207"/>
      <c r="E61" s="1208"/>
      <c r="F61" s="358">
        <v>11</v>
      </c>
      <c r="G61" s="358" t="s">
        <v>556</v>
      </c>
      <c r="H61" s="359" t="s">
        <v>556</v>
      </c>
    </row>
    <row r="62" spans="2:8" ht="45.75" customHeight="1" thickBot="1" x14ac:dyDescent="0.2">
      <c r="B62" s="124"/>
      <c r="C62" s="1209" t="s">
        <v>555</v>
      </c>
      <c r="D62" s="1210"/>
      <c r="E62" s="1211"/>
      <c r="F62" s="360" t="s">
        <v>557</v>
      </c>
      <c r="G62" s="360" t="s">
        <v>557</v>
      </c>
      <c r="H62" s="361" t="s">
        <v>557</v>
      </c>
    </row>
    <row r="63" spans="2:8" ht="52.5" customHeight="1" thickBot="1" x14ac:dyDescent="0.2">
      <c r="B63" s="125"/>
      <c r="C63" s="1212" t="s">
        <v>49</v>
      </c>
      <c r="D63" s="1212"/>
      <c r="E63" s="1213"/>
      <c r="F63" s="362">
        <v>3054</v>
      </c>
      <c r="G63" s="362">
        <v>3184</v>
      </c>
      <c r="H63" s="363">
        <v>2876</v>
      </c>
    </row>
    <row r="64" spans="2:8" x14ac:dyDescent="0.15"/>
  </sheetData>
  <sheetProtection algorithmName="SHA-512" hashValue="PodQVk0BgsB/g4cH+eZJuIl2zoWAFSiEZku72rrW8+PxpcpagGR1VmVSnppN4tUFiE0he/foI9wF0trM+j6E5g==" saltValue="dxmUfmPD0SaIbJOtoDUR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55680</v>
      </c>
      <c r="E3" s="144"/>
      <c r="F3" s="145">
        <v>52068</v>
      </c>
      <c r="G3" s="146"/>
      <c r="H3" s="147"/>
    </row>
    <row r="4" spans="1:8" x14ac:dyDescent="0.15">
      <c r="A4" s="148"/>
      <c r="B4" s="149"/>
      <c r="C4" s="150"/>
      <c r="D4" s="151">
        <v>14453</v>
      </c>
      <c r="E4" s="152"/>
      <c r="F4" s="153">
        <v>26936</v>
      </c>
      <c r="G4" s="154"/>
      <c r="H4" s="155"/>
    </row>
    <row r="5" spans="1:8" x14ac:dyDescent="0.15">
      <c r="A5" s="136" t="s">
        <v>518</v>
      </c>
      <c r="B5" s="141"/>
      <c r="C5" s="142"/>
      <c r="D5" s="143">
        <v>54306</v>
      </c>
      <c r="E5" s="144"/>
      <c r="F5" s="145">
        <v>47161</v>
      </c>
      <c r="G5" s="146"/>
      <c r="H5" s="147"/>
    </row>
    <row r="6" spans="1:8" x14ac:dyDescent="0.15">
      <c r="A6" s="148"/>
      <c r="B6" s="149"/>
      <c r="C6" s="150"/>
      <c r="D6" s="151">
        <v>23479</v>
      </c>
      <c r="E6" s="152"/>
      <c r="F6" s="153">
        <v>24595</v>
      </c>
      <c r="G6" s="154"/>
      <c r="H6" s="155"/>
    </row>
    <row r="7" spans="1:8" x14ac:dyDescent="0.15">
      <c r="A7" s="136" t="s">
        <v>519</v>
      </c>
      <c r="B7" s="141"/>
      <c r="C7" s="142"/>
      <c r="D7" s="143">
        <v>46728</v>
      </c>
      <c r="E7" s="144"/>
      <c r="F7" s="145">
        <v>43423</v>
      </c>
      <c r="G7" s="146"/>
      <c r="H7" s="147"/>
    </row>
    <row r="8" spans="1:8" x14ac:dyDescent="0.15">
      <c r="A8" s="148"/>
      <c r="B8" s="149"/>
      <c r="C8" s="150"/>
      <c r="D8" s="151">
        <v>13753</v>
      </c>
      <c r="E8" s="152"/>
      <c r="F8" s="153">
        <v>22207</v>
      </c>
      <c r="G8" s="154"/>
      <c r="H8" s="155"/>
    </row>
    <row r="9" spans="1:8" x14ac:dyDescent="0.15">
      <c r="A9" s="136" t="s">
        <v>520</v>
      </c>
      <c r="B9" s="141"/>
      <c r="C9" s="142"/>
      <c r="D9" s="143">
        <v>62859</v>
      </c>
      <c r="E9" s="144"/>
      <c r="F9" s="145">
        <v>45265</v>
      </c>
      <c r="G9" s="146"/>
      <c r="H9" s="147"/>
    </row>
    <row r="10" spans="1:8" x14ac:dyDescent="0.15">
      <c r="A10" s="148"/>
      <c r="B10" s="149"/>
      <c r="C10" s="150"/>
      <c r="D10" s="151">
        <v>19300</v>
      </c>
      <c r="E10" s="152"/>
      <c r="F10" s="153">
        <v>22600</v>
      </c>
      <c r="G10" s="154"/>
      <c r="H10" s="155"/>
    </row>
    <row r="11" spans="1:8" x14ac:dyDescent="0.15">
      <c r="A11" s="136" t="s">
        <v>521</v>
      </c>
      <c r="B11" s="141"/>
      <c r="C11" s="142"/>
      <c r="D11" s="143">
        <v>30271</v>
      </c>
      <c r="E11" s="144"/>
      <c r="F11" s="145">
        <v>54621</v>
      </c>
      <c r="G11" s="146"/>
      <c r="H11" s="147"/>
    </row>
    <row r="12" spans="1:8" x14ac:dyDescent="0.15">
      <c r="A12" s="148"/>
      <c r="B12" s="149"/>
      <c r="C12" s="156"/>
      <c r="D12" s="151">
        <v>14792</v>
      </c>
      <c r="E12" s="152"/>
      <c r="F12" s="153">
        <v>30892</v>
      </c>
      <c r="G12" s="154"/>
      <c r="H12" s="155"/>
    </row>
    <row r="13" spans="1:8" x14ac:dyDescent="0.15">
      <c r="A13" s="136"/>
      <c r="B13" s="141"/>
      <c r="C13" s="157"/>
      <c r="D13" s="158">
        <v>49969</v>
      </c>
      <c r="E13" s="159"/>
      <c r="F13" s="160">
        <v>48508</v>
      </c>
      <c r="G13" s="161"/>
      <c r="H13" s="147"/>
    </row>
    <row r="14" spans="1:8" x14ac:dyDescent="0.15">
      <c r="A14" s="148"/>
      <c r="B14" s="149"/>
      <c r="C14" s="150"/>
      <c r="D14" s="151">
        <v>17155</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6.79</v>
      </c>
      <c r="C19" s="162">
        <f>ROUND(VALUE(SUBSTITUTE(実質収支比率等に係る経年分析!G$48,"▲","-")),2)</f>
        <v>10.15</v>
      </c>
      <c r="D19" s="162">
        <f>ROUND(VALUE(SUBSTITUTE(実質収支比率等に係る経年分析!H$48,"▲","-")),2)</f>
        <v>11.93</v>
      </c>
      <c r="E19" s="162">
        <f>ROUND(VALUE(SUBSTITUTE(実質収支比率等に係る経年分析!I$48,"▲","-")),2)</f>
        <v>8.5399999999999991</v>
      </c>
      <c r="F19" s="162">
        <f>ROUND(VALUE(SUBSTITUTE(実質収支比率等に係る経年分析!J$48,"▲","-")),2)</f>
        <v>11.02</v>
      </c>
    </row>
    <row r="20" spans="1:11" x14ac:dyDescent="0.15">
      <c r="A20" s="162" t="s">
        <v>53</v>
      </c>
      <c r="B20" s="162">
        <f>ROUND(VALUE(SUBSTITUTE(実質収支比率等に係る経年分析!F$47,"▲","-")),2)</f>
        <v>25.89</v>
      </c>
      <c r="C20" s="162">
        <f>ROUND(VALUE(SUBSTITUTE(実質収支比率等に係る経年分析!G$47,"▲","-")),2)</f>
        <v>24.23</v>
      </c>
      <c r="D20" s="162">
        <f>ROUND(VALUE(SUBSTITUTE(実質収支比率等に係る経年分析!H$47,"▲","-")),2)</f>
        <v>24.94</v>
      </c>
      <c r="E20" s="162">
        <f>ROUND(VALUE(SUBSTITUTE(実質収支比率等に係る経年分析!I$47,"▲","-")),2)</f>
        <v>24.39</v>
      </c>
      <c r="F20" s="162">
        <f>ROUND(VALUE(SUBSTITUTE(実質収支比率等に係る経年分析!J$47,"▲","-")),2)</f>
        <v>23.9</v>
      </c>
    </row>
    <row r="21" spans="1:11" x14ac:dyDescent="0.15">
      <c r="A21" s="162" t="s">
        <v>54</v>
      </c>
      <c r="B21" s="162">
        <f>IF(ISNUMBER(VALUE(SUBSTITUTE(実質収支比率等に係る経年分析!F$49,"▲","-"))),ROUND(VALUE(SUBSTITUTE(実質収支比率等に係る経年分析!F$49,"▲","-")),2),NA())</f>
        <v>1.27</v>
      </c>
      <c r="C21" s="162">
        <f>IF(ISNUMBER(VALUE(SUBSTITUTE(実質収支比率等に係る経年分析!G$49,"▲","-"))),ROUND(VALUE(SUBSTITUTE(実質収支比率等に係る経年分析!G$49,"▲","-")),2),NA())</f>
        <v>3.8</v>
      </c>
      <c r="D21" s="162">
        <f>IF(ISNUMBER(VALUE(SUBSTITUTE(実質収支比率等に係る経年分析!H$49,"▲","-"))),ROUND(VALUE(SUBSTITUTE(実質収支比率等に係る経年分析!H$49,"▲","-")),2),NA())</f>
        <v>1.5</v>
      </c>
      <c r="E21" s="162">
        <f>IF(ISNUMBER(VALUE(SUBSTITUTE(実質収支比率等に係る経年分析!I$49,"▲","-"))),ROUND(VALUE(SUBSTITUTE(実質収支比率等に係る経年分析!I$49,"▲","-")),2),NA())</f>
        <v>-3.12</v>
      </c>
      <c r="F21" s="162">
        <f>IF(ISNUMBER(VALUE(SUBSTITUTE(実質収支比率等に係る経年分析!J$49,"▲","-"))),ROUND(VALUE(SUBSTITUTE(実質収支比率等に係る経年分析!J$49,"▲","-")),2),NA())</f>
        <v>5.85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9.84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9.43</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磯城郡介護認定審査会共同設置特別会計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2.08</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5.68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4.8099999999999996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4.6500000000000004</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4.1900000000000004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4.92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8.5399999999999991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1191</v>
      </c>
      <c r="E42" s="164"/>
      <c r="F42" s="164"/>
      <c r="G42" s="164">
        <f>'実質公債費比率（分子）の構造'!L$52</f>
        <v>1209</v>
      </c>
      <c r="H42" s="164"/>
      <c r="I42" s="164"/>
      <c r="J42" s="164">
        <f>'実質公債費比率（分子）の構造'!M$52</f>
        <v>1208</v>
      </c>
      <c r="K42" s="164"/>
      <c r="L42" s="164"/>
      <c r="M42" s="164">
        <f>'実質公債費比率（分子）の構造'!N$52</f>
        <v>1182</v>
      </c>
      <c r="N42" s="164"/>
      <c r="O42" s="164"/>
      <c r="P42" s="164">
        <f>'実質公債費比率（分子）の構造'!O$52</f>
        <v>1115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140</v>
      </c>
      <c r="C45" s="164"/>
      <c r="D45" s="164"/>
      <c r="E45" s="164">
        <f>'実質公債費比率（分子）の構造'!L$49</f>
        <v>132</v>
      </c>
      <c r="F45" s="164"/>
      <c r="G45" s="164"/>
      <c r="H45" s="164">
        <f>'実質公債費比率（分子）の構造'!M$49</f>
        <v>130</v>
      </c>
      <c r="I45" s="164"/>
      <c r="J45" s="164"/>
      <c r="K45" s="164">
        <f>'実質公債費比率（分子）の構造'!N$49</f>
        <v>72</v>
      </c>
      <c r="L45" s="164"/>
      <c r="M45" s="164"/>
      <c r="N45" s="164">
        <f>'実質公債費比率（分子）の構造'!O$49</f>
        <v>83</v>
      </c>
      <c r="O45" s="164"/>
      <c r="P45" s="164"/>
    </row>
    <row r="46" spans="1:16" x14ac:dyDescent="0.15">
      <c r="A46" s="164" t="s">
        <v>64</v>
      </c>
      <c r="B46" s="164">
        <f>'実質公債費比率（分子）の構造'!K$48</f>
        <v>393</v>
      </c>
      <c r="C46" s="164"/>
      <c r="D46" s="164"/>
      <c r="E46" s="164">
        <f>'実質公債費比率（分子）の構造'!L$48</f>
        <v>401</v>
      </c>
      <c r="F46" s="164"/>
      <c r="G46" s="164"/>
      <c r="H46" s="164">
        <f>'実質公債費比率（分子）の構造'!M$48</f>
        <v>391</v>
      </c>
      <c r="I46" s="164"/>
      <c r="J46" s="164"/>
      <c r="K46" s="164">
        <f>'実質公債費比率（分子）の構造'!N$48</f>
        <v>371</v>
      </c>
      <c r="L46" s="164"/>
      <c r="M46" s="164"/>
      <c r="N46" s="164">
        <f>'実質公債費比率（分子）の構造'!O$48</f>
        <v>268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1327</v>
      </c>
      <c r="C49" s="164"/>
      <c r="D49" s="164"/>
      <c r="E49" s="164">
        <f>'実質公債費比率（分子）の構造'!L$45</f>
        <v>1460</v>
      </c>
      <c r="F49" s="164"/>
      <c r="G49" s="164"/>
      <c r="H49" s="164">
        <f>'実質公債費比率（分子）の構造'!M$45</f>
        <v>1513</v>
      </c>
      <c r="I49" s="164"/>
      <c r="J49" s="164"/>
      <c r="K49" s="164">
        <f>'実質公債費比率（分子）の構造'!N$45</f>
        <v>1545</v>
      </c>
      <c r="L49" s="164"/>
      <c r="M49" s="164"/>
      <c r="N49" s="164">
        <f>'実質公債費比率（分子）の構造'!O$45</f>
        <v>1529</v>
      </c>
      <c r="O49" s="164"/>
      <c r="P49" s="164"/>
    </row>
    <row r="50" spans="1:16" x14ac:dyDescent="0.15">
      <c r="A50" s="164" t="s">
        <v>67</v>
      </c>
      <c r="B50" s="164" t="e">
        <f>NA()</f>
        <v>#N/A</v>
      </c>
      <c r="C50" s="164">
        <f>IF(ISNUMBER('実質公債費比率（分子）の構造'!K$53),'実質公債費比率（分子）の構造'!K$53,NA())</f>
        <v>669</v>
      </c>
      <c r="D50" s="164" t="e">
        <f>NA()</f>
        <v>#N/A</v>
      </c>
      <c r="E50" s="164" t="e">
        <f>NA()</f>
        <v>#N/A</v>
      </c>
      <c r="F50" s="164">
        <f>IF(ISNUMBER('実質公債費比率（分子）の構造'!L$53),'実質公債費比率（分子）の構造'!L$53,NA())</f>
        <v>784</v>
      </c>
      <c r="G50" s="164" t="e">
        <f>NA()</f>
        <v>#N/A</v>
      </c>
      <c r="H50" s="164" t="e">
        <f>NA()</f>
        <v>#N/A</v>
      </c>
      <c r="I50" s="164">
        <f>IF(ISNUMBER('実質公債費比率（分子）の構造'!M$53),'実質公債費比率（分子）の構造'!M$53,NA())</f>
        <v>826</v>
      </c>
      <c r="J50" s="164" t="e">
        <f>NA()</f>
        <v>#N/A</v>
      </c>
      <c r="K50" s="164" t="e">
        <f>NA()</f>
        <v>#N/A</v>
      </c>
      <c r="L50" s="164">
        <f>IF(ISNUMBER('実質公債費比率（分子）の構造'!N$53),'実質公債費比率（分子）の構造'!N$53,NA())</f>
        <v>806</v>
      </c>
      <c r="M50" s="164" t="e">
        <f>NA()</f>
        <v>#N/A</v>
      </c>
      <c r="N50" s="164" t="e">
        <f>NA()</f>
        <v>#N/A</v>
      </c>
      <c r="O50" s="164">
        <f>IF(ISNUMBER('実質公債費比率（分子）の構造'!O$53),'実質公債費比率（分子）の構造'!O$53,NA())</f>
        <v>765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14034</v>
      </c>
      <c r="E56" s="163"/>
      <c r="F56" s="163"/>
      <c r="G56" s="163">
        <f>'将来負担比率（分子）の構造'!J$52</f>
        <v>13490</v>
      </c>
      <c r="H56" s="163"/>
      <c r="I56" s="163"/>
      <c r="J56" s="163">
        <f>'将来負担比率（分子）の構造'!K$52</f>
        <v>12946</v>
      </c>
      <c r="K56" s="163"/>
      <c r="L56" s="163"/>
      <c r="M56" s="163">
        <f>'将来負担比率（分子）の構造'!L$52</f>
        <v>12362</v>
      </c>
      <c r="N56" s="163"/>
      <c r="O56" s="163"/>
      <c r="P56" s="163">
        <f>'将来負担比率（分子）の構造'!M$52</f>
        <v>11802</v>
      </c>
    </row>
    <row r="57" spans="1:16" x14ac:dyDescent="0.15">
      <c r="A57" s="163" t="s">
        <v>42</v>
      </c>
      <c r="B57" s="163"/>
      <c r="C57" s="163"/>
      <c r="D57" s="163">
        <f>'将来負担比率（分子）の構造'!I$51</f>
        <v>2117</v>
      </c>
      <c r="E57" s="163"/>
      <c r="F57" s="163"/>
      <c r="G57" s="163">
        <f>'将来負担比率（分子）の構造'!J$51</f>
        <v>2039</v>
      </c>
      <c r="H57" s="163"/>
      <c r="I57" s="163"/>
      <c r="J57" s="163">
        <f>'将来負担比率（分子）の構造'!K$51</f>
        <v>1884</v>
      </c>
      <c r="K57" s="163"/>
      <c r="L57" s="163"/>
      <c r="M57" s="163">
        <f>'将来負担比率（分子）の構造'!L$51</f>
        <v>1856</v>
      </c>
      <c r="N57" s="163"/>
      <c r="O57" s="163"/>
      <c r="P57" s="163">
        <f>'将来負担比率（分子）の構造'!M$51</f>
        <v>2035</v>
      </c>
    </row>
    <row r="58" spans="1:16" x14ac:dyDescent="0.15">
      <c r="A58" s="163" t="s">
        <v>41</v>
      </c>
      <c r="B58" s="163"/>
      <c r="C58" s="163"/>
      <c r="D58" s="163">
        <f>'将来負担比率（分子）の構造'!I$50</f>
        <v>3356</v>
      </c>
      <c r="E58" s="163"/>
      <c r="F58" s="163"/>
      <c r="G58" s="163">
        <f>'将来負担比率（分子）の構造'!J$50</f>
        <v>3451</v>
      </c>
      <c r="H58" s="163"/>
      <c r="I58" s="163"/>
      <c r="J58" s="163">
        <f>'将来負担比率（分子）の構造'!K$50</f>
        <v>3541</v>
      </c>
      <c r="K58" s="163"/>
      <c r="L58" s="163"/>
      <c r="M58" s="163">
        <f>'将来負担比率（分子）の構造'!L$50</f>
        <v>3671</v>
      </c>
      <c r="N58" s="163"/>
      <c r="O58" s="163"/>
      <c r="P58" s="163">
        <f>'将来負担比率（分子）の構造'!M$50</f>
        <v>3424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1973</v>
      </c>
      <c r="C62" s="163"/>
      <c r="D62" s="163"/>
      <c r="E62" s="163">
        <f>'将来負担比率（分子）の構造'!J$45</f>
        <v>1926</v>
      </c>
      <c r="F62" s="163"/>
      <c r="G62" s="163"/>
      <c r="H62" s="163">
        <f>'将来負担比率（分子）の構造'!K$45</f>
        <v>1702</v>
      </c>
      <c r="I62" s="163"/>
      <c r="J62" s="163"/>
      <c r="K62" s="163">
        <f>'将来負担比率（分子）の構造'!L$45</f>
        <v>1591</v>
      </c>
      <c r="L62" s="163"/>
      <c r="M62" s="163"/>
      <c r="N62" s="163">
        <f>'将来負担比率（分子）の構造'!M$45</f>
        <v>1587</v>
      </c>
      <c r="O62" s="163"/>
      <c r="P62" s="163"/>
    </row>
    <row r="63" spans="1:16" x14ac:dyDescent="0.15">
      <c r="A63" s="163" t="s">
        <v>34</v>
      </c>
      <c r="B63" s="163">
        <f>'将来負担比率（分子）の構造'!I$44</f>
        <v>803</v>
      </c>
      <c r="C63" s="163"/>
      <c r="D63" s="163"/>
      <c r="E63" s="163">
        <f>'将来負担比率（分子）の構造'!J$44</f>
        <v>577</v>
      </c>
      <c r="F63" s="163"/>
      <c r="G63" s="163"/>
      <c r="H63" s="163">
        <f>'将来負担比率（分子）の構造'!K$44</f>
        <v>490</v>
      </c>
      <c r="I63" s="163"/>
      <c r="J63" s="163"/>
      <c r="K63" s="163">
        <f>'将来負担比率（分子）の構造'!L$44</f>
        <v>469</v>
      </c>
      <c r="L63" s="163"/>
      <c r="M63" s="163"/>
      <c r="N63" s="163">
        <f>'将来負担比率（分子）の構造'!M$44</f>
        <v>422</v>
      </c>
      <c r="O63" s="163"/>
      <c r="P63" s="163"/>
    </row>
    <row r="64" spans="1:16" x14ac:dyDescent="0.15">
      <c r="A64" s="163" t="s">
        <v>33</v>
      </c>
      <c r="B64" s="163">
        <f>'将来負担比率（分子）の構造'!I$43</f>
        <v>6897</v>
      </c>
      <c r="C64" s="163"/>
      <c r="D64" s="163"/>
      <c r="E64" s="163">
        <f>'将来負担比率（分子）の構造'!J$43</f>
        <v>6446</v>
      </c>
      <c r="F64" s="163"/>
      <c r="G64" s="163"/>
      <c r="H64" s="163">
        <f>'将来負担比率（分子）の構造'!K$43</f>
        <v>6072</v>
      </c>
      <c r="I64" s="163"/>
      <c r="J64" s="163"/>
      <c r="K64" s="163">
        <f>'将来負担比率（分子）の構造'!L$43</f>
        <v>5673</v>
      </c>
      <c r="L64" s="163"/>
      <c r="M64" s="163"/>
      <c r="N64" s="163">
        <f>'将来負担比率（分子）の構造'!M$43</f>
        <v>5273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13364</v>
      </c>
      <c r="C66" s="163"/>
      <c r="D66" s="163"/>
      <c r="E66" s="163">
        <f>'将来負担比率（分子）の構造'!J$41</f>
        <v>13374</v>
      </c>
      <c r="F66" s="163"/>
      <c r="G66" s="163"/>
      <c r="H66" s="163">
        <f>'将来負担比率（分子）の構造'!K$41</f>
        <v>12593</v>
      </c>
      <c r="I66" s="163"/>
      <c r="J66" s="163"/>
      <c r="K66" s="163">
        <f>'将来負担比率（分子）の構造'!L$41</f>
        <v>12031</v>
      </c>
      <c r="L66" s="163"/>
      <c r="M66" s="163"/>
      <c r="N66" s="163">
        <f>'将来負担比率（分子）の構造'!M$41</f>
        <v>10950</v>
      </c>
      <c r="O66" s="163"/>
      <c r="P66" s="163"/>
    </row>
    <row r="67" spans="1:16" x14ac:dyDescent="0.15">
      <c r="A67" s="163" t="s">
        <v>71</v>
      </c>
      <c r="B67" s="163" t="e">
        <f>NA()</f>
        <v>#N/A</v>
      </c>
      <c r="C67" s="163">
        <f>IF(ISNUMBER('将来負担比率（分子）の構造'!I$53), IF('将来負担比率（分子）の構造'!I$53 &lt; 0, 0, '将来負担比率（分子）の構造'!I$53), NA())</f>
        <v>3531</v>
      </c>
      <c r="D67" s="163" t="e">
        <f>NA()</f>
        <v>#N/A</v>
      </c>
      <c r="E67" s="163" t="e">
        <f>NA()</f>
        <v>#N/A</v>
      </c>
      <c r="F67" s="163">
        <f>IF(ISNUMBER('将来負担比率（分子）の構造'!J$53), IF('将来負担比率（分子）の構造'!J$53 &lt; 0, 0, '将来負担比率（分子）の構造'!J$53), NA())</f>
        <v>3343</v>
      </c>
      <c r="G67" s="163" t="e">
        <f>NA()</f>
        <v>#N/A</v>
      </c>
      <c r="H67" s="163" t="e">
        <f>NA()</f>
        <v>#N/A</v>
      </c>
      <c r="I67" s="163">
        <f>IF(ISNUMBER('将来負担比率（分子）の構造'!K$53), IF('将来負担比率（分子）の構造'!K$53 &lt; 0, 0, '将来負担比率（分子）の構造'!K$53), NA())</f>
        <v>2485</v>
      </c>
      <c r="J67" s="163" t="e">
        <f>NA()</f>
        <v>#N/A</v>
      </c>
      <c r="K67" s="163" t="e">
        <f>NA()</f>
        <v>#N/A</v>
      </c>
      <c r="L67" s="163">
        <f>IF(ISNUMBER('将来負担比率（分子）の構造'!L$53), IF('将来負担比率（分子）の構造'!L$53 &lt; 0, 0, '将来負担比率（分子）の構造'!L$53), NA())</f>
        <v>1874</v>
      </c>
      <c r="M67" s="163" t="e">
        <f>NA()</f>
        <v>#N/A</v>
      </c>
      <c r="N67" s="163" t="e">
        <f>NA()</f>
        <v>#N/A</v>
      </c>
      <c r="O67" s="163">
        <f>IF(ISNUMBER('将来負担比率（分子）の構造'!M$53), IF('将来負担比率（分子）の構造'!M$53 &lt; 0, 0, '将来負担比率（分子）の構造'!M$53), NA())</f>
        <v>970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1905</v>
      </c>
      <c r="C72" s="167">
        <f>基金残高に係る経年分析!G55</f>
        <v>1906</v>
      </c>
      <c r="D72" s="167">
        <f>基金残高に係る経年分析!H55</f>
        <v>1909</v>
      </c>
    </row>
    <row r="73" spans="1:16" x14ac:dyDescent="0.15">
      <c r="A73" s="166" t="s">
        <v>74</v>
      </c>
      <c r="B73" s="167">
        <f>基金残高に係る経年分析!F56</f>
        <v>593</v>
      </c>
      <c r="C73" s="167">
        <f>基金残高に係る経年分析!G56</f>
        <v>572</v>
      </c>
      <c r="D73" s="167">
        <f>基金残高に係る経年分析!H56</f>
        <v>312</v>
      </c>
    </row>
    <row r="74" spans="1:16" x14ac:dyDescent="0.15">
      <c r="A74" s="166" t="s">
        <v>75</v>
      </c>
      <c r="B74" s="167">
        <f>基金残高に係る経年分析!F57</f>
        <v>556</v>
      </c>
      <c r="C74" s="167">
        <f>基金残高に係る経年分析!G57</f>
        <v>706</v>
      </c>
      <c r="D74" s="167">
        <f>基金残高に係る経年分析!H57</f>
        <v>654</v>
      </c>
    </row>
  </sheetData>
  <sheetProtection algorithmName="SHA-512" hashValue="NCG3l3Of7ni11+YXUh3U4slueVV5f/X+JCkvkyqG1+uzMbRvtTs69hnUQtE4tbR3OrNmaFJASoEzhxXdLBeZ0Q==" saltValue="0jiJj65SY//hUyQHrjaO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12" sqref="R12:Y1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3798296</v>
      </c>
      <c r="S5" s="677"/>
      <c r="T5" s="677"/>
      <c r="U5" s="677"/>
      <c r="V5" s="677"/>
      <c r="W5" s="677"/>
      <c r="X5" s="677"/>
      <c r="Y5" s="702"/>
      <c r="Z5" s="715">
        <v>25.3</v>
      </c>
      <c r="AA5" s="715"/>
      <c r="AB5" s="715"/>
      <c r="AC5" s="715"/>
      <c r="AD5" s="716">
        <v>3624786</v>
      </c>
      <c r="AE5" s="716"/>
      <c r="AF5" s="716"/>
      <c r="AG5" s="716"/>
      <c r="AH5" s="716"/>
      <c r="AI5" s="716"/>
      <c r="AJ5" s="716"/>
      <c r="AK5" s="716"/>
      <c r="AL5" s="703">
        <v>44.4</v>
      </c>
      <c r="AM5" s="685"/>
      <c r="AN5" s="685"/>
      <c r="AO5" s="704"/>
      <c r="AP5" s="679" t="s">
        <v>216</v>
      </c>
      <c r="AQ5" s="680"/>
      <c r="AR5" s="680"/>
      <c r="AS5" s="680"/>
      <c r="AT5" s="680"/>
      <c r="AU5" s="680"/>
      <c r="AV5" s="680"/>
      <c r="AW5" s="680"/>
      <c r="AX5" s="680"/>
      <c r="AY5" s="680"/>
      <c r="AZ5" s="680"/>
      <c r="BA5" s="680"/>
      <c r="BB5" s="680"/>
      <c r="BC5" s="680"/>
      <c r="BD5" s="680"/>
      <c r="BE5" s="680"/>
      <c r="BF5" s="681"/>
      <c r="BG5" s="621">
        <v>3624786</v>
      </c>
      <c r="BH5" s="622"/>
      <c r="BI5" s="622"/>
      <c r="BJ5" s="622"/>
      <c r="BK5" s="622"/>
      <c r="BL5" s="622"/>
      <c r="BM5" s="622"/>
      <c r="BN5" s="623"/>
      <c r="BO5" s="659">
        <v>95.4</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96049</v>
      </c>
      <c r="S6" s="622"/>
      <c r="T6" s="622"/>
      <c r="U6" s="622"/>
      <c r="V6" s="622"/>
      <c r="W6" s="622"/>
      <c r="X6" s="622"/>
      <c r="Y6" s="623"/>
      <c r="Z6" s="659">
        <v>0.6</v>
      </c>
      <c r="AA6" s="659"/>
      <c r="AB6" s="659"/>
      <c r="AC6" s="659"/>
      <c r="AD6" s="660">
        <v>96049</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3624786</v>
      </c>
      <c r="BH6" s="622"/>
      <c r="BI6" s="622"/>
      <c r="BJ6" s="622"/>
      <c r="BK6" s="622"/>
      <c r="BL6" s="622"/>
      <c r="BM6" s="622"/>
      <c r="BN6" s="623"/>
      <c r="BO6" s="659">
        <v>95.4</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117275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117275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2278</v>
      </c>
      <c r="S7" s="622"/>
      <c r="T7" s="622"/>
      <c r="U7" s="622"/>
      <c r="V7" s="622"/>
      <c r="W7" s="622"/>
      <c r="X7" s="622"/>
      <c r="Y7" s="623"/>
      <c r="Z7" s="659">
        <v>0</v>
      </c>
      <c r="AA7" s="659"/>
      <c r="AB7" s="659"/>
      <c r="AC7" s="659"/>
      <c r="AD7" s="660">
        <v>2278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1556414</v>
      </c>
      <c r="BH7" s="622"/>
      <c r="BI7" s="622"/>
      <c r="BJ7" s="622"/>
      <c r="BK7" s="622"/>
      <c r="BL7" s="622"/>
      <c r="BM7" s="622"/>
      <c r="BN7" s="623"/>
      <c r="BO7" s="659">
        <v>41</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1697620</v>
      </c>
      <c r="CS7" s="622"/>
      <c r="CT7" s="622"/>
      <c r="CU7" s="622"/>
      <c r="CV7" s="622"/>
      <c r="CW7" s="622"/>
      <c r="CX7" s="622"/>
      <c r="CY7" s="623"/>
      <c r="CZ7" s="659">
        <v>12</v>
      </c>
      <c r="DA7" s="659"/>
      <c r="DB7" s="659"/>
      <c r="DC7" s="659"/>
      <c r="DD7" s="627">
        <v>13335</v>
      </c>
      <c r="DE7" s="622"/>
      <c r="DF7" s="622"/>
      <c r="DG7" s="622"/>
      <c r="DH7" s="622"/>
      <c r="DI7" s="622"/>
      <c r="DJ7" s="622"/>
      <c r="DK7" s="622"/>
      <c r="DL7" s="622"/>
      <c r="DM7" s="622"/>
      <c r="DN7" s="622"/>
      <c r="DO7" s="622"/>
      <c r="DP7" s="623"/>
      <c r="DQ7" s="627">
        <v>1467160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66853</v>
      </c>
      <c r="S8" s="622"/>
      <c r="T8" s="622"/>
      <c r="U8" s="622"/>
      <c r="V8" s="622"/>
      <c r="W8" s="622"/>
      <c r="X8" s="622"/>
      <c r="Y8" s="623"/>
      <c r="Z8" s="659">
        <v>0.4</v>
      </c>
      <c r="AA8" s="659"/>
      <c r="AB8" s="659"/>
      <c r="AC8" s="659"/>
      <c r="AD8" s="660">
        <v>66853</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47191</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5391325</v>
      </c>
      <c r="CS8" s="622"/>
      <c r="CT8" s="622"/>
      <c r="CU8" s="622"/>
      <c r="CV8" s="622"/>
      <c r="CW8" s="622"/>
      <c r="CX8" s="622"/>
      <c r="CY8" s="623"/>
      <c r="CZ8" s="659">
        <v>38.200000000000003</v>
      </c>
      <c r="DA8" s="659"/>
      <c r="DB8" s="659"/>
      <c r="DC8" s="659"/>
      <c r="DD8" s="627" t="s">
        <v>122</v>
      </c>
      <c r="DE8" s="622"/>
      <c r="DF8" s="622"/>
      <c r="DG8" s="622"/>
      <c r="DH8" s="622"/>
      <c r="DI8" s="622"/>
      <c r="DJ8" s="622"/>
      <c r="DK8" s="622"/>
      <c r="DL8" s="622"/>
      <c r="DM8" s="622"/>
      <c r="DN8" s="622"/>
      <c r="DO8" s="622"/>
      <c r="DP8" s="623"/>
      <c r="DQ8" s="627">
        <v>2740353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87700</v>
      </c>
      <c r="S9" s="622"/>
      <c r="T9" s="622"/>
      <c r="U9" s="622"/>
      <c r="V9" s="622"/>
      <c r="W9" s="622"/>
      <c r="X9" s="622"/>
      <c r="Y9" s="623"/>
      <c r="Z9" s="659">
        <v>0.6</v>
      </c>
      <c r="AA9" s="659"/>
      <c r="AB9" s="659"/>
      <c r="AC9" s="659"/>
      <c r="AD9" s="660">
        <v>87700</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1316625</v>
      </c>
      <c r="BH9" s="622"/>
      <c r="BI9" s="622"/>
      <c r="BJ9" s="622"/>
      <c r="BK9" s="622"/>
      <c r="BL9" s="622"/>
      <c r="BM9" s="622"/>
      <c r="BN9" s="623"/>
      <c r="BO9" s="659">
        <v>34.700000000000003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1310498</v>
      </c>
      <c r="CS9" s="622"/>
      <c r="CT9" s="622"/>
      <c r="CU9" s="622"/>
      <c r="CV9" s="622"/>
      <c r="CW9" s="622"/>
      <c r="CX9" s="622"/>
      <c r="CY9" s="623"/>
      <c r="CZ9" s="659">
        <v>9.3000000000000007</v>
      </c>
      <c r="DA9" s="659"/>
      <c r="DB9" s="659"/>
      <c r="DC9" s="659"/>
      <c r="DD9" s="627">
        <v>36189</v>
      </c>
      <c r="DE9" s="622"/>
      <c r="DF9" s="622"/>
      <c r="DG9" s="622"/>
      <c r="DH9" s="622"/>
      <c r="DI9" s="622"/>
      <c r="DJ9" s="622"/>
      <c r="DK9" s="622"/>
      <c r="DL9" s="622"/>
      <c r="DM9" s="622"/>
      <c r="DN9" s="622"/>
      <c r="DO9" s="622"/>
      <c r="DP9" s="623"/>
      <c r="DQ9" s="627">
        <v>1047127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83183</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10895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6424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737845</v>
      </c>
      <c r="S11" s="622"/>
      <c r="T11" s="622"/>
      <c r="U11" s="622"/>
      <c r="V11" s="622"/>
      <c r="W11" s="622"/>
      <c r="X11" s="622"/>
      <c r="Y11" s="623"/>
      <c r="Z11" s="624">
        <v>4.9000000000000004</v>
      </c>
      <c r="AA11" s="625"/>
      <c r="AB11" s="625"/>
      <c r="AC11" s="626"/>
      <c r="AD11" s="627">
        <v>737845</v>
      </c>
      <c r="AE11" s="622"/>
      <c r="AF11" s="622"/>
      <c r="AG11" s="622"/>
      <c r="AH11" s="622"/>
      <c r="AI11" s="622"/>
      <c r="AJ11" s="622"/>
      <c r="AK11" s="623"/>
      <c r="AL11" s="624">
        <v>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109415</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167299</v>
      </c>
      <c r="CS11" s="622"/>
      <c r="CT11" s="622"/>
      <c r="CU11" s="622"/>
      <c r="CV11" s="622"/>
      <c r="CW11" s="622"/>
      <c r="CX11" s="622"/>
      <c r="CY11" s="623"/>
      <c r="CZ11" s="659">
        <v>1.2</v>
      </c>
      <c r="DA11" s="659"/>
      <c r="DB11" s="659"/>
      <c r="DC11" s="659"/>
      <c r="DD11" s="627">
        <v>96167</v>
      </c>
      <c r="DE11" s="622"/>
      <c r="DF11" s="622"/>
      <c r="DG11" s="622"/>
      <c r="DH11" s="622"/>
      <c r="DI11" s="622"/>
      <c r="DJ11" s="622"/>
      <c r="DK11" s="622"/>
      <c r="DL11" s="622"/>
      <c r="DM11" s="622"/>
      <c r="DN11" s="622"/>
      <c r="DO11" s="622"/>
      <c r="DP11" s="623"/>
      <c r="DQ11" s="627">
        <v>72874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1697516</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60856</v>
      </c>
      <c r="CS12" s="622"/>
      <c r="CT12" s="622"/>
      <c r="CU12" s="622"/>
      <c r="CV12" s="622"/>
      <c r="CW12" s="622"/>
      <c r="CX12" s="622"/>
      <c r="CY12" s="623"/>
      <c r="CZ12" s="659">
        <v>0.4</v>
      </c>
      <c r="DA12" s="659"/>
      <c r="DB12" s="659"/>
      <c r="DC12" s="659"/>
      <c r="DD12" s="627" t="s">
        <v>122</v>
      </c>
      <c r="DE12" s="622"/>
      <c r="DF12" s="622"/>
      <c r="DG12" s="622"/>
      <c r="DH12" s="622"/>
      <c r="DI12" s="622"/>
      <c r="DJ12" s="622"/>
      <c r="DK12" s="622"/>
      <c r="DL12" s="622"/>
      <c r="DM12" s="622"/>
      <c r="DN12" s="622"/>
      <c r="DO12" s="622"/>
      <c r="DP12" s="623"/>
      <c r="DQ12" s="627">
        <v>57668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1689432</v>
      </c>
      <c r="BH13" s="622"/>
      <c r="BI13" s="622"/>
      <c r="BJ13" s="622"/>
      <c r="BK13" s="622"/>
      <c r="BL13" s="622"/>
      <c r="BM13" s="622"/>
      <c r="BN13" s="623"/>
      <c r="BO13" s="659">
        <v>44.5</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1195458</v>
      </c>
      <c r="CS13" s="622"/>
      <c r="CT13" s="622"/>
      <c r="CU13" s="622"/>
      <c r="CV13" s="622"/>
      <c r="CW13" s="622"/>
      <c r="CX13" s="622"/>
      <c r="CY13" s="623"/>
      <c r="CZ13" s="659">
        <v>8.5</v>
      </c>
      <c r="DA13" s="659"/>
      <c r="DB13" s="659"/>
      <c r="DC13" s="659"/>
      <c r="DD13" s="627">
        <v>643789</v>
      </c>
      <c r="DE13" s="622"/>
      <c r="DF13" s="622"/>
      <c r="DG13" s="622"/>
      <c r="DH13" s="622"/>
      <c r="DI13" s="622"/>
      <c r="DJ13" s="622"/>
      <c r="DK13" s="622"/>
      <c r="DL13" s="622"/>
      <c r="DM13" s="622"/>
      <c r="DN13" s="622"/>
      <c r="DO13" s="622"/>
      <c r="DP13" s="623"/>
      <c r="DQ13" s="627">
        <v>551490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113704</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516884</v>
      </c>
      <c r="CS14" s="622"/>
      <c r="CT14" s="622"/>
      <c r="CU14" s="622"/>
      <c r="CV14" s="622"/>
      <c r="CW14" s="622"/>
      <c r="CX14" s="622"/>
      <c r="CY14" s="623"/>
      <c r="CZ14" s="659">
        <v>3.7</v>
      </c>
      <c r="DA14" s="659"/>
      <c r="DB14" s="659"/>
      <c r="DC14" s="659"/>
      <c r="DD14" s="627">
        <v>8745</v>
      </c>
      <c r="DE14" s="622"/>
      <c r="DF14" s="622"/>
      <c r="DG14" s="622"/>
      <c r="DH14" s="622"/>
      <c r="DI14" s="622"/>
      <c r="DJ14" s="622"/>
      <c r="DK14" s="622"/>
      <c r="DL14" s="622"/>
      <c r="DM14" s="622"/>
      <c r="DN14" s="622"/>
      <c r="DO14" s="622"/>
      <c r="DP14" s="623"/>
      <c r="DQ14" s="627">
        <v>495731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16528</v>
      </c>
      <c r="S15" s="622"/>
      <c r="T15" s="622"/>
      <c r="U15" s="622"/>
      <c r="V15" s="622"/>
      <c r="W15" s="622"/>
      <c r="X15" s="622"/>
      <c r="Y15" s="623"/>
      <c r="Z15" s="659">
        <v>0.1</v>
      </c>
      <c r="AA15" s="659"/>
      <c r="AB15" s="659"/>
      <c r="AC15" s="659"/>
      <c r="AD15" s="660">
        <v>16528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257152</v>
      </c>
      <c r="BH15" s="622"/>
      <c r="BI15" s="622"/>
      <c r="BJ15" s="622"/>
      <c r="BK15" s="622"/>
      <c r="BL15" s="622"/>
      <c r="BM15" s="622"/>
      <c r="BN15" s="623"/>
      <c r="BO15" s="659">
        <v>6.8</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1862957</v>
      </c>
      <c r="CS15" s="622"/>
      <c r="CT15" s="622"/>
      <c r="CU15" s="622"/>
      <c r="CV15" s="622"/>
      <c r="CW15" s="622"/>
      <c r="CX15" s="622"/>
      <c r="CY15" s="623"/>
      <c r="CZ15" s="659">
        <v>13.2</v>
      </c>
      <c r="DA15" s="659"/>
      <c r="DB15" s="659"/>
      <c r="DC15" s="659"/>
      <c r="DD15" s="627">
        <v>151646</v>
      </c>
      <c r="DE15" s="622"/>
      <c r="DF15" s="622"/>
      <c r="DG15" s="622"/>
      <c r="DH15" s="622"/>
      <c r="DI15" s="622"/>
      <c r="DJ15" s="622"/>
      <c r="DK15" s="622"/>
      <c r="DL15" s="622"/>
      <c r="DM15" s="622"/>
      <c r="DN15" s="622"/>
      <c r="DO15" s="622"/>
      <c r="DP15" s="623"/>
      <c r="DQ15" s="627">
        <v>1427396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52046</v>
      </c>
      <c r="S16" s="622"/>
      <c r="T16" s="622"/>
      <c r="U16" s="622"/>
      <c r="V16" s="622"/>
      <c r="W16" s="622"/>
      <c r="X16" s="622"/>
      <c r="Y16" s="623"/>
      <c r="Z16" s="659">
        <v>0.3</v>
      </c>
      <c r="AA16" s="659"/>
      <c r="AB16" s="659"/>
      <c r="AC16" s="659"/>
      <c r="AD16" s="660">
        <v>52046</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181869</v>
      </c>
      <c r="S17" s="622"/>
      <c r="T17" s="622"/>
      <c r="U17" s="622"/>
      <c r="V17" s="622"/>
      <c r="W17" s="622"/>
      <c r="X17" s="622"/>
      <c r="Y17" s="623"/>
      <c r="Z17" s="659">
        <v>1.2</v>
      </c>
      <c r="AA17" s="659"/>
      <c r="AB17" s="659"/>
      <c r="AC17" s="659"/>
      <c r="AD17" s="660">
        <v>181869</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1781485</v>
      </c>
      <c r="CS17" s="622"/>
      <c r="CT17" s="622"/>
      <c r="CU17" s="622"/>
      <c r="CV17" s="622"/>
      <c r="CW17" s="622"/>
      <c r="CX17" s="622"/>
      <c r="CY17" s="623"/>
      <c r="CZ17" s="659">
        <v>12.6</v>
      </c>
      <c r="DA17" s="659"/>
      <c r="DB17" s="659"/>
      <c r="DC17" s="659"/>
      <c r="DD17" s="627" t="s">
        <v>122</v>
      </c>
      <c r="DE17" s="622"/>
      <c r="DF17" s="622"/>
      <c r="DG17" s="622"/>
      <c r="DH17" s="622"/>
      <c r="DI17" s="622"/>
      <c r="DJ17" s="622"/>
      <c r="DK17" s="622"/>
      <c r="DL17" s="622"/>
      <c r="DM17" s="622"/>
      <c r="DN17" s="622"/>
      <c r="DO17" s="622"/>
      <c r="DP17" s="623"/>
      <c r="DQ17" s="627">
        <v>1781485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40384</v>
      </c>
      <c r="S18" s="622"/>
      <c r="T18" s="622"/>
      <c r="U18" s="622"/>
      <c r="V18" s="622"/>
      <c r="W18" s="622"/>
      <c r="X18" s="622"/>
      <c r="Y18" s="623"/>
      <c r="Z18" s="659">
        <v>0.3</v>
      </c>
      <c r="AA18" s="659"/>
      <c r="AB18" s="659"/>
      <c r="AC18" s="659"/>
      <c r="AD18" s="660">
        <v>40384</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137626</v>
      </c>
      <c r="S19" s="622"/>
      <c r="T19" s="622"/>
      <c r="U19" s="622"/>
      <c r="V19" s="622"/>
      <c r="W19" s="622"/>
      <c r="X19" s="622"/>
      <c r="Y19" s="623"/>
      <c r="Z19" s="659">
        <v>0.9</v>
      </c>
      <c r="AA19" s="659"/>
      <c r="AB19" s="659"/>
      <c r="AC19" s="659"/>
      <c r="AD19" s="660">
        <v>137626</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173510</v>
      </c>
      <c r="BH19" s="622"/>
      <c r="BI19" s="622"/>
      <c r="BJ19" s="622"/>
      <c r="BK19" s="622"/>
      <c r="BL19" s="622"/>
      <c r="BM19" s="622"/>
      <c r="BN19" s="623"/>
      <c r="BO19" s="659">
        <v>4.5999999999999996</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3859</v>
      </c>
      <c r="S20" s="622"/>
      <c r="T20" s="622"/>
      <c r="U20" s="622"/>
      <c r="V20" s="622"/>
      <c r="W20" s="622"/>
      <c r="X20" s="622"/>
      <c r="Y20" s="623"/>
      <c r="Z20" s="659">
        <v>0</v>
      </c>
      <c r="AA20" s="659"/>
      <c r="AB20" s="659"/>
      <c r="AC20" s="659"/>
      <c r="AD20" s="660">
        <v>3859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173510</v>
      </c>
      <c r="BH20" s="622"/>
      <c r="BI20" s="622"/>
      <c r="BJ20" s="622"/>
      <c r="BK20" s="622"/>
      <c r="BL20" s="622"/>
      <c r="BM20" s="622"/>
      <c r="BN20" s="623"/>
      <c r="BO20" s="659">
        <v>4.5999999999999996</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14112552</v>
      </c>
      <c r="CS20" s="622"/>
      <c r="CT20" s="622"/>
      <c r="CU20" s="622"/>
      <c r="CV20" s="622"/>
      <c r="CW20" s="622"/>
      <c r="CX20" s="622"/>
      <c r="CY20" s="623"/>
      <c r="CZ20" s="659">
        <v>100</v>
      </c>
      <c r="DA20" s="659"/>
      <c r="DB20" s="659"/>
      <c r="DC20" s="659"/>
      <c r="DD20" s="627">
        <v>949871</v>
      </c>
      <c r="DE20" s="622"/>
      <c r="DF20" s="622"/>
      <c r="DG20" s="622"/>
      <c r="DH20" s="622"/>
      <c r="DI20" s="622"/>
      <c r="DJ20" s="622"/>
      <c r="DK20" s="622"/>
      <c r="DL20" s="622"/>
      <c r="DM20" s="622"/>
      <c r="DN20" s="622"/>
      <c r="DO20" s="622"/>
      <c r="DP20" s="623"/>
      <c r="DQ20" s="627">
        <v>9764983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3597808</v>
      </c>
      <c r="S21" s="622"/>
      <c r="T21" s="622"/>
      <c r="U21" s="622"/>
      <c r="V21" s="622"/>
      <c r="W21" s="622"/>
      <c r="X21" s="622"/>
      <c r="Y21" s="623"/>
      <c r="Z21" s="659">
        <v>24</v>
      </c>
      <c r="AA21" s="659"/>
      <c r="AB21" s="659"/>
      <c r="AC21" s="659"/>
      <c r="AD21" s="660">
        <v>3229517</v>
      </c>
      <c r="AE21" s="660"/>
      <c r="AF21" s="660"/>
      <c r="AG21" s="660"/>
      <c r="AH21" s="660"/>
      <c r="AI21" s="660"/>
      <c r="AJ21" s="660"/>
      <c r="AK21" s="660"/>
      <c r="AL21" s="624">
        <v>39.6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3229517</v>
      </c>
      <c r="S22" s="622"/>
      <c r="T22" s="622"/>
      <c r="U22" s="622"/>
      <c r="V22" s="622"/>
      <c r="W22" s="622"/>
      <c r="X22" s="622"/>
      <c r="Y22" s="623"/>
      <c r="Z22" s="659">
        <v>21.5</v>
      </c>
      <c r="AA22" s="659"/>
      <c r="AB22" s="659"/>
      <c r="AC22" s="659"/>
      <c r="AD22" s="660">
        <v>3229517</v>
      </c>
      <c r="AE22" s="660"/>
      <c r="AF22" s="660"/>
      <c r="AG22" s="660"/>
      <c r="AH22" s="660"/>
      <c r="AI22" s="660"/>
      <c r="AJ22" s="660"/>
      <c r="AK22" s="660"/>
      <c r="AL22" s="624">
        <v>39.6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368291</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173510</v>
      </c>
      <c r="BH23" s="622"/>
      <c r="BI23" s="622"/>
      <c r="BJ23" s="622"/>
      <c r="BK23" s="622"/>
      <c r="BL23" s="622"/>
      <c r="BM23" s="622"/>
      <c r="BN23" s="623"/>
      <c r="BO23" s="659">
        <v>4.5999999999999996</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7454290</v>
      </c>
      <c r="CS24" s="677"/>
      <c r="CT24" s="677"/>
      <c r="CU24" s="677"/>
      <c r="CV24" s="677"/>
      <c r="CW24" s="677"/>
      <c r="CX24" s="677"/>
      <c r="CY24" s="702"/>
      <c r="CZ24" s="703">
        <v>52.8</v>
      </c>
      <c r="DA24" s="685"/>
      <c r="DB24" s="685"/>
      <c r="DC24" s="705"/>
      <c r="DD24" s="701">
        <v>5173333</v>
      </c>
      <c r="DE24" s="677"/>
      <c r="DF24" s="677"/>
      <c r="DG24" s="677"/>
      <c r="DH24" s="677"/>
      <c r="DI24" s="677"/>
      <c r="DJ24" s="677"/>
      <c r="DK24" s="702"/>
      <c r="DL24" s="701">
        <v>4379465</v>
      </c>
      <c r="DM24" s="677"/>
      <c r="DN24" s="677"/>
      <c r="DO24" s="677"/>
      <c r="DP24" s="677"/>
      <c r="DQ24" s="677"/>
      <c r="DR24" s="677"/>
      <c r="DS24" s="677"/>
      <c r="DT24" s="677"/>
      <c r="DU24" s="677"/>
      <c r="DV24" s="702"/>
      <c r="DW24" s="703">
        <v>53.5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8637272</v>
      </c>
      <c r="S25" s="622"/>
      <c r="T25" s="622"/>
      <c r="U25" s="622"/>
      <c r="V25" s="622"/>
      <c r="W25" s="622"/>
      <c r="X25" s="622"/>
      <c r="Y25" s="623"/>
      <c r="Z25" s="659">
        <v>57.6</v>
      </c>
      <c r="AA25" s="659"/>
      <c r="AB25" s="659"/>
      <c r="AC25" s="659"/>
      <c r="AD25" s="660">
        <v>8095471</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2372490</v>
      </c>
      <c r="CS25" s="634"/>
      <c r="CT25" s="634"/>
      <c r="CU25" s="634"/>
      <c r="CV25" s="634"/>
      <c r="CW25" s="634"/>
      <c r="CX25" s="634"/>
      <c r="CY25" s="635"/>
      <c r="CZ25" s="624">
        <v>16.8</v>
      </c>
      <c r="DA25" s="636"/>
      <c r="DB25" s="636"/>
      <c r="DC25" s="637"/>
      <c r="DD25" s="627">
        <v>2217499</v>
      </c>
      <c r="DE25" s="634"/>
      <c r="DF25" s="634"/>
      <c r="DG25" s="634"/>
      <c r="DH25" s="634"/>
      <c r="DI25" s="634"/>
      <c r="DJ25" s="634"/>
      <c r="DK25" s="635"/>
      <c r="DL25" s="627">
        <v>2098346</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3661</v>
      </c>
      <c r="S26" s="622"/>
      <c r="T26" s="622"/>
      <c r="U26" s="622"/>
      <c r="V26" s="622"/>
      <c r="W26" s="622"/>
      <c r="X26" s="622"/>
      <c r="Y26" s="623"/>
      <c r="Z26" s="659">
        <v>0</v>
      </c>
      <c r="AA26" s="659"/>
      <c r="AB26" s="659"/>
      <c r="AC26" s="659"/>
      <c r="AD26" s="660">
        <v>3661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1413022</v>
      </c>
      <c r="CS26" s="622"/>
      <c r="CT26" s="622"/>
      <c r="CU26" s="622"/>
      <c r="CV26" s="622"/>
      <c r="CW26" s="622"/>
      <c r="CX26" s="622"/>
      <c r="CY26" s="623"/>
      <c r="CZ26" s="624">
        <v>10</v>
      </c>
      <c r="DA26" s="636"/>
      <c r="DB26" s="636"/>
      <c r="DC26" s="637"/>
      <c r="DD26" s="627">
        <v>1315703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81673</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3798296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3300315</v>
      </c>
      <c r="CS27" s="634"/>
      <c r="CT27" s="634"/>
      <c r="CU27" s="634"/>
      <c r="CV27" s="634"/>
      <c r="CW27" s="634"/>
      <c r="CX27" s="634"/>
      <c r="CY27" s="635"/>
      <c r="CZ27" s="624">
        <v>23.4</v>
      </c>
      <c r="DA27" s="636"/>
      <c r="DB27" s="636"/>
      <c r="DC27" s="637"/>
      <c r="DD27" s="627">
        <v>1174349</v>
      </c>
      <c r="DE27" s="634"/>
      <c r="DF27" s="634"/>
      <c r="DG27" s="634"/>
      <c r="DH27" s="634"/>
      <c r="DI27" s="634"/>
      <c r="DJ27" s="634"/>
      <c r="DK27" s="635"/>
      <c r="DL27" s="627">
        <v>751701</v>
      </c>
      <c r="DM27" s="634"/>
      <c r="DN27" s="634"/>
      <c r="DO27" s="634"/>
      <c r="DP27" s="634"/>
      <c r="DQ27" s="634"/>
      <c r="DR27" s="634"/>
      <c r="DS27" s="634"/>
      <c r="DT27" s="634"/>
      <c r="DU27" s="634"/>
      <c r="DV27" s="635"/>
      <c r="DW27" s="624">
        <v>9.1999999999999993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108200</v>
      </c>
      <c r="S28" s="622"/>
      <c r="T28" s="622"/>
      <c r="U28" s="622"/>
      <c r="V28" s="622"/>
      <c r="W28" s="622"/>
      <c r="X28" s="622"/>
      <c r="Y28" s="623"/>
      <c r="Z28" s="659">
        <v>0.7</v>
      </c>
      <c r="AA28" s="659"/>
      <c r="AB28" s="659"/>
      <c r="AC28" s="659"/>
      <c r="AD28" s="660">
        <v>26717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1781485</v>
      </c>
      <c r="CS28" s="622"/>
      <c r="CT28" s="622"/>
      <c r="CU28" s="622"/>
      <c r="CV28" s="622"/>
      <c r="CW28" s="622"/>
      <c r="CX28" s="622"/>
      <c r="CY28" s="623"/>
      <c r="CZ28" s="624">
        <v>12.6</v>
      </c>
      <c r="DA28" s="636"/>
      <c r="DB28" s="636"/>
      <c r="DC28" s="637"/>
      <c r="DD28" s="627">
        <v>1781485</v>
      </c>
      <c r="DE28" s="622"/>
      <c r="DF28" s="622"/>
      <c r="DG28" s="622"/>
      <c r="DH28" s="622"/>
      <c r="DI28" s="622"/>
      <c r="DJ28" s="622"/>
      <c r="DK28" s="623"/>
      <c r="DL28" s="627">
        <v>1529418</v>
      </c>
      <c r="DM28" s="622"/>
      <c r="DN28" s="622"/>
      <c r="DO28" s="622"/>
      <c r="DP28" s="622"/>
      <c r="DQ28" s="622"/>
      <c r="DR28" s="622"/>
      <c r="DS28" s="622"/>
      <c r="DT28" s="622"/>
      <c r="DU28" s="622"/>
      <c r="DV28" s="623"/>
      <c r="DW28" s="624">
        <v>18.7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97053</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1781485</v>
      </c>
      <c r="CS29" s="634"/>
      <c r="CT29" s="634"/>
      <c r="CU29" s="634"/>
      <c r="CV29" s="634"/>
      <c r="CW29" s="634"/>
      <c r="CX29" s="634"/>
      <c r="CY29" s="635"/>
      <c r="CZ29" s="624">
        <v>12.6</v>
      </c>
      <c r="DA29" s="636"/>
      <c r="DB29" s="636"/>
      <c r="DC29" s="637"/>
      <c r="DD29" s="627">
        <v>1781485</v>
      </c>
      <c r="DE29" s="634"/>
      <c r="DF29" s="634"/>
      <c r="DG29" s="634"/>
      <c r="DH29" s="634"/>
      <c r="DI29" s="634"/>
      <c r="DJ29" s="634"/>
      <c r="DK29" s="635"/>
      <c r="DL29" s="627">
        <v>1529418</v>
      </c>
      <c r="DM29" s="634"/>
      <c r="DN29" s="634"/>
      <c r="DO29" s="634"/>
      <c r="DP29" s="634"/>
      <c r="DQ29" s="634"/>
      <c r="DR29" s="634"/>
      <c r="DS29" s="634"/>
      <c r="DT29" s="634"/>
      <c r="DU29" s="634"/>
      <c r="DV29" s="635"/>
      <c r="DW29" s="624">
        <v>18.7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2377076</v>
      </c>
      <c r="S30" s="622"/>
      <c r="T30" s="622"/>
      <c r="U30" s="622"/>
      <c r="V30" s="622"/>
      <c r="W30" s="622"/>
      <c r="X30" s="622"/>
      <c r="Y30" s="623"/>
      <c r="Z30" s="659">
        <v>15.8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1747486</v>
      </c>
      <c r="CS30" s="622"/>
      <c r="CT30" s="622"/>
      <c r="CU30" s="622"/>
      <c r="CV30" s="622"/>
      <c r="CW30" s="622"/>
      <c r="CX30" s="622"/>
      <c r="CY30" s="623"/>
      <c r="CZ30" s="624">
        <v>12.4</v>
      </c>
      <c r="DA30" s="636"/>
      <c r="DB30" s="636"/>
      <c r="DC30" s="637"/>
      <c r="DD30" s="627">
        <v>1747486</v>
      </c>
      <c r="DE30" s="622"/>
      <c r="DF30" s="622"/>
      <c r="DG30" s="622"/>
      <c r="DH30" s="622"/>
      <c r="DI30" s="622"/>
      <c r="DJ30" s="622"/>
      <c r="DK30" s="623"/>
      <c r="DL30" s="627">
        <v>1495419</v>
      </c>
      <c r="DM30" s="622"/>
      <c r="DN30" s="622"/>
      <c r="DO30" s="622"/>
      <c r="DP30" s="622"/>
      <c r="DQ30" s="622"/>
      <c r="DR30" s="622"/>
      <c r="DS30" s="622"/>
      <c r="DT30" s="622"/>
      <c r="DU30" s="622"/>
      <c r="DV30" s="623"/>
      <c r="DW30" s="624">
        <v>18.3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98.9</v>
      </c>
      <c r="BN31" s="684"/>
      <c r="BO31" s="684"/>
      <c r="BP31" s="684"/>
      <c r="BQ31" s="686"/>
      <c r="BR31" s="683">
        <v>99.6</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33999</v>
      </c>
      <c r="CS31" s="634"/>
      <c r="CT31" s="634"/>
      <c r="CU31" s="634"/>
      <c r="CV31" s="634"/>
      <c r="CW31" s="634"/>
      <c r="CX31" s="634"/>
      <c r="CY31" s="635"/>
      <c r="CZ31" s="624">
        <v>0.2</v>
      </c>
      <c r="DA31" s="636"/>
      <c r="DB31" s="636"/>
      <c r="DC31" s="637"/>
      <c r="DD31" s="627">
        <v>33999</v>
      </c>
      <c r="DE31" s="634"/>
      <c r="DF31" s="634"/>
      <c r="DG31" s="634"/>
      <c r="DH31" s="634"/>
      <c r="DI31" s="634"/>
      <c r="DJ31" s="634"/>
      <c r="DK31" s="635"/>
      <c r="DL31" s="627">
        <v>33999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1146863</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99.1</v>
      </c>
      <c r="BN32" s="634"/>
      <c r="BO32" s="634"/>
      <c r="BP32" s="634"/>
      <c r="BQ32" s="657"/>
      <c r="BR32" s="687">
        <v>99.6</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13226</v>
      </c>
      <c r="S33" s="622"/>
      <c r="T33" s="622"/>
      <c r="U33" s="622"/>
      <c r="V33" s="622"/>
      <c r="W33" s="622"/>
      <c r="X33" s="622"/>
      <c r="Y33" s="623"/>
      <c r="Z33" s="659">
        <v>0.1</v>
      </c>
      <c r="AA33" s="659"/>
      <c r="AB33" s="659"/>
      <c r="AC33" s="659"/>
      <c r="AD33" s="660">
        <v>7827</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98.7</v>
      </c>
      <c r="BN33" s="606"/>
      <c r="BO33" s="606"/>
      <c r="BP33" s="606"/>
      <c r="BQ33" s="669"/>
      <c r="BR33" s="682">
        <v>99.6</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5708391</v>
      </c>
      <c r="CS33" s="634"/>
      <c r="CT33" s="634"/>
      <c r="CU33" s="634"/>
      <c r="CV33" s="634"/>
      <c r="CW33" s="634"/>
      <c r="CX33" s="634"/>
      <c r="CY33" s="635"/>
      <c r="CZ33" s="624">
        <v>40.4</v>
      </c>
      <c r="DA33" s="636"/>
      <c r="DB33" s="636"/>
      <c r="DC33" s="637"/>
      <c r="DD33" s="627">
        <v>4481107</v>
      </c>
      <c r="DE33" s="634"/>
      <c r="DF33" s="634"/>
      <c r="DG33" s="634"/>
      <c r="DH33" s="634"/>
      <c r="DI33" s="634"/>
      <c r="DJ33" s="634"/>
      <c r="DK33" s="635"/>
      <c r="DL33" s="627">
        <v>3685000</v>
      </c>
      <c r="DM33" s="634"/>
      <c r="DN33" s="634"/>
      <c r="DO33" s="634"/>
      <c r="DP33" s="634"/>
      <c r="DQ33" s="634"/>
      <c r="DR33" s="634"/>
      <c r="DS33" s="634"/>
      <c r="DT33" s="634"/>
      <c r="DU33" s="634"/>
      <c r="DV33" s="635"/>
      <c r="DW33" s="624">
        <v>45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100528</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2093260</v>
      </c>
      <c r="CS34" s="622"/>
      <c r="CT34" s="622"/>
      <c r="CU34" s="622"/>
      <c r="CV34" s="622"/>
      <c r="CW34" s="622"/>
      <c r="CX34" s="622"/>
      <c r="CY34" s="623"/>
      <c r="CZ34" s="624">
        <v>14.8</v>
      </c>
      <c r="DA34" s="636"/>
      <c r="DB34" s="636"/>
      <c r="DC34" s="637"/>
      <c r="DD34" s="627">
        <v>1408223</v>
      </c>
      <c r="DE34" s="622"/>
      <c r="DF34" s="622"/>
      <c r="DG34" s="622"/>
      <c r="DH34" s="622"/>
      <c r="DI34" s="622"/>
      <c r="DJ34" s="622"/>
      <c r="DK34" s="623"/>
      <c r="DL34" s="627">
        <v>1274853</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772824</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52105</v>
      </c>
      <c r="CS35" s="634"/>
      <c r="CT35" s="634"/>
      <c r="CU35" s="634"/>
      <c r="CV35" s="634"/>
      <c r="CW35" s="634"/>
      <c r="CX35" s="634"/>
      <c r="CY35" s="635"/>
      <c r="CZ35" s="624">
        <v>0.4</v>
      </c>
      <c r="DA35" s="636"/>
      <c r="DB35" s="636"/>
      <c r="DC35" s="637"/>
      <c r="DD35" s="627">
        <v>29738</v>
      </c>
      <c r="DE35" s="634"/>
      <c r="DF35" s="634"/>
      <c r="DG35" s="634"/>
      <c r="DH35" s="634"/>
      <c r="DI35" s="634"/>
      <c r="DJ35" s="634"/>
      <c r="DK35" s="635"/>
      <c r="DL35" s="627">
        <v>28365</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699795</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1852414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372022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1771890</v>
      </c>
      <c r="CS36" s="622"/>
      <c r="CT36" s="622"/>
      <c r="CU36" s="622"/>
      <c r="CV36" s="622"/>
      <c r="CW36" s="622"/>
      <c r="CX36" s="622"/>
      <c r="CY36" s="623"/>
      <c r="CZ36" s="624">
        <v>12.6</v>
      </c>
      <c r="DA36" s="636"/>
      <c r="DB36" s="636"/>
      <c r="DC36" s="637"/>
      <c r="DD36" s="627">
        <v>1613912</v>
      </c>
      <c r="DE36" s="622"/>
      <c r="DF36" s="622"/>
      <c r="DG36" s="622"/>
      <c r="DH36" s="622"/>
      <c r="DI36" s="622"/>
      <c r="DJ36" s="622"/>
      <c r="DK36" s="623"/>
      <c r="DL36" s="627">
        <v>1393840</v>
      </c>
      <c r="DM36" s="622"/>
      <c r="DN36" s="622"/>
      <c r="DO36" s="622"/>
      <c r="DP36" s="622"/>
      <c r="DQ36" s="622"/>
      <c r="DR36" s="622"/>
      <c r="DS36" s="622"/>
      <c r="DT36" s="622"/>
      <c r="DU36" s="622"/>
      <c r="DV36" s="623"/>
      <c r="DW36" s="624">
        <v>17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296874</v>
      </c>
      <c r="S37" s="622"/>
      <c r="T37" s="622"/>
      <c r="U37" s="622"/>
      <c r="V37" s="622"/>
      <c r="W37" s="622"/>
      <c r="X37" s="622"/>
      <c r="Y37" s="623"/>
      <c r="Z37" s="659">
        <v>2</v>
      </c>
      <c r="AA37" s="659"/>
      <c r="AB37" s="659"/>
      <c r="AC37" s="659"/>
      <c r="AD37" s="660">
        <v>21185</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341537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320553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783438</v>
      </c>
      <c r="CS37" s="634"/>
      <c r="CT37" s="634"/>
      <c r="CU37" s="634"/>
      <c r="CV37" s="634"/>
      <c r="CW37" s="634"/>
      <c r="CX37" s="634"/>
      <c r="CY37" s="635"/>
      <c r="CZ37" s="624">
        <v>5.6</v>
      </c>
      <c r="DA37" s="636"/>
      <c r="DB37" s="636"/>
      <c r="DC37" s="637"/>
      <c r="DD37" s="627">
        <v>746683</v>
      </c>
      <c r="DE37" s="634"/>
      <c r="DF37" s="634"/>
      <c r="DG37" s="634"/>
      <c r="DH37" s="634"/>
      <c r="DI37" s="634"/>
      <c r="DJ37" s="634"/>
      <c r="DK37" s="635"/>
      <c r="DL37" s="627">
        <v>692475</v>
      </c>
      <c r="DM37" s="634"/>
      <c r="DN37" s="634"/>
      <c r="DO37" s="634"/>
      <c r="DP37" s="634"/>
      <c r="DQ37" s="634"/>
      <c r="DR37" s="634"/>
      <c r="DS37" s="634"/>
      <c r="DT37" s="634"/>
      <c r="DU37" s="634"/>
      <c r="DV37" s="635"/>
      <c r="DW37" s="624">
        <v>8.5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666120</v>
      </c>
      <c r="S38" s="622"/>
      <c r="T38" s="622"/>
      <c r="U38" s="622"/>
      <c r="V38" s="622"/>
      <c r="W38" s="622"/>
      <c r="X38" s="622"/>
      <c r="Y38" s="623"/>
      <c r="Z38" s="659">
        <v>4.4000000000000004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149625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3725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1289755</v>
      </c>
      <c r="CS38" s="622"/>
      <c r="CT38" s="622"/>
      <c r="CU38" s="622"/>
      <c r="CV38" s="622"/>
      <c r="CW38" s="622"/>
      <c r="CX38" s="622"/>
      <c r="CY38" s="623"/>
      <c r="CZ38" s="624">
        <v>9.1</v>
      </c>
      <c r="DA38" s="636"/>
      <c r="DB38" s="636"/>
      <c r="DC38" s="637"/>
      <c r="DD38" s="627">
        <v>1045046</v>
      </c>
      <c r="DE38" s="622"/>
      <c r="DF38" s="622"/>
      <c r="DG38" s="622"/>
      <c r="DH38" s="622"/>
      <c r="DI38" s="622"/>
      <c r="DJ38" s="622"/>
      <c r="DK38" s="623"/>
      <c r="DL38" s="627">
        <v>987942</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71497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5858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435569</v>
      </c>
      <c r="CS39" s="634"/>
      <c r="CT39" s="634"/>
      <c r="CU39" s="634"/>
      <c r="CV39" s="634"/>
      <c r="CW39" s="634"/>
      <c r="CX39" s="634"/>
      <c r="CY39" s="635"/>
      <c r="CZ39" s="624">
        <v>3.1</v>
      </c>
      <c r="DA39" s="636"/>
      <c r="DB39" s="636"/>
      <c r="DC39" s="637"/>
      <c r="DD39" s="627">
        <v>384188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31020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65812</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15001165</v>
      </c>
      <c r="S41" s="646"/>
      <c r="T41" s="646"/>
      <c r="U41" s="646"/>
      <c r="V41" s="646"/>
      <c r="W41" s="646"/>
      <c r="X41" s="646"/>
      <c r="Y41" s="649"/>
      <c r="Z41" s="650">
        <v>100</v>
      </c>
      <c r="AA41" s="650"/>
      <c r="AB41" s="650"/>
      <c r="AC41" s="650"/>
      <c r="AD41" s="651">
        <v>8154861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303163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986592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949871</v>
      </c>
      <c r="CS42" s="634"/>
      <c r="CT42" s="634"/>
      <c r="CU42" s="634"/>
      <c r="CV42" s="634"/>
      <c r="CW42" s="634"/>
      <c r="CX42" s="634"/>
      <c r="CY42" s="635"/>
      <c r="CZ42" s="624">
        <v>6.7</v>
      </c>
      <c r="DA42" s="636"/>
      <c r="DB42" s="636"/>
      <c r="DC42" s="637"/>
      <c r="DD42" s="627">
        <v>110543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26740</v>
      </c>
      <c r="CS43" s="634"/>
      <c r="CT43" s="634"/>
      <c r="CU43" s="634"/>
      <c r="CV43" s="634"/>
      <c r="CW43" s="634"/>
      <c r="CX43" s="634"/>
      <c r="CY43" s="635"/>
      <c r="CZ43" s="624">
        <v>0.2</v>
      </c>
      <c r="DA43" s="636"/>
      <c r="DB43" s="636"/>
      <c r="DC43" s="637"/>
      <c r="DD43" s="627">
        <v>26740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949871</v>
      </c>
      <c r="CS44" s="622"/>
      <c r="CT44" s="622"/>
      <c r="CU44" s="622"/>
      <c r="CV44" s="622"/>
      <c r="CW44" s="622"/>
      <c r="CX44" s="622"/>
      <c r="CY44" s="623"/>
      <c r="CZ44" s="624">
        <v>6.7</v>
      </c>
      <c r="DA44" s="625"/>
      <c r="DB44" s="625"/>
      <c r="DC44" s="626"/>
      <c r="DD44" s="627">
        <v>110543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455449</v>
      </c>
      <c r="CS45" s="634"/>
      <c r="CT45" s="634"/>
      <c r="CU45" s="634"/>
      <c r="CV45" s="634"/>
      <c r="CW45" s="634"/>
      <c r="CX45" s="634"/>
      <c r="CY45" s="635"/>
      <c r="CZ45" s="624">
        <v>3.2</v>
      </c>
      <c r="DA45" s="636"/>
      <c r="DB45" s="636"/>
      <c r="DC45" s="637"/>
      <c r="DD45" s="627">
        <v>8380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464146</v>
      </c>
      <c r="CS46" s="622"/>
      <c r="CT46" s="622"/>
      <c r="CU46" s="622"/>
      <c r="CV46" s="622"/>
      <c r="CW46" s="622"/>
      <c r="CX46" s="622"/>
      <c r="CY46" s="623"/>
      <c r="CZ46" s="624">
        <v>3.3</v>
      </c>
      <c r="DA46" s="625"/>
      <c r="DB46" s="625"/>
      <c r="DC46" s="626"/>
      <c r="DD46" s="627">
        <v>86645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14112552</v>
      </c>
      <c r="CS49" s="606"/>
      <c r="CT49" s="606"/>
      <c r="CU49" s="606"/>
      <c r="CV49" s="606"/>
      <c r="CW49" s="606"/>
      <c r="CX49" s="606"/>
      <c r="CY49" s="607"/>
      <c r="CZ49" s="608">
        <v>100</v>
      </c>
      <c r="DA49" s="609"/>
      <c r="DB49" s="609"/>
      <c r="DC49" s="610"/>
      <c r="DD49" s="611">
        <v>9764983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VaQKi2s9GTGsKHVO8RmT8jA7IrklPyn/1sfkAa5d8e1GXvJ7Du7UuAJc1SGhoMfov1ek1Pnl/VdvJc9R2dM8Q==" saltValue="MqaiBJJ62JMyAZWm0sct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election activeCell="AP78" sqref="AP78:AT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7"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7" t="s">
        <v>371</v>
      </c>
      <c r="DH5" s="1088"/>
      <c r="DI5" s="1088"/>
      <c r="DJ5" s="1088"/>
      <c r="DK5" s="1089"/>
      <c r="DL5" s="1087" t="s">
        <v>372</v>
      </c>
      <c r="DM5" s="1088"/>
      <c r="DN5" s="1088"/>
      <c r="DO5" s="1088"/>
      <c r="DP5" s="1089"/>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15025</v>
      </c>
      <c r="R7" s="1106"/>
      <c r="S7" s="1106"/>
      <c r="T7" s="1106"/>
      <c r="U7" s="1106"/>
      <c r="V7" s="1106">
        <v>14137</v>
      </c>
      <c r="W7" s="1106"/>
      <c r="X7" s="1106"/>
      <c r="Y7" s="1106"/>
      <c r="Z7" s="1106"/>
      <c r="AA7" s="1106">
        <v>888</v>
      </c>
      <c r="AB7" s="1106"/>
      <c r="AC7" s="1106"/>
      <c r="AD7" s="1106"/>
      <c r="AE7" s="1107"/>
      <c r="AF7" s="1108">
        <v>880</v>
      </c>
      <c r="AG7" s="1109"/>
      <c r="AH7" s="1109"/>
      <c r="AI7" s="1109"/>
      <c r="AJ7" s="1110"/>
      <c r="AK7" s="1111">
        <v>751</v>
      </c>
      <c r="AL7" s="1112"/>
      <c r="AM7" s="1112"/>
      <c r="AN7" s="1112"/>
      <c r="AO7" s="1112"/>
      <c r="AP7" s="1112">
        <v>10950</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550</v>
      </c>
      <c r="BT7" s="1103"/>
      <c r="BU7" s="1103"/>
      <c r="BV7" s="1103"/>
      <c r="BW7" s="1103"/>
      <c r="BX7" s="1103"/>
      <c r="BY7" s="1103"/>
      <c r="BZ7" s="1103"/>
      <c r="CA7" s="1103"/>
      <c r="CB7" s="1103"/>
      <c r="CC7" s="1103"/>
      <c r="CD7" s="1103"/>
      <c r="CE7" s="1103"/>
      <c r="CF7" s="1103"/>
      <c r="CG7" s="1115"/>
      <c r="CH7" s="1099">
        <v>0</v>
      </c>
      <c r="CI7" s="1100"/>
      <c r="CJ7" s="1100"/>
      <c r="CK7" s="1100"/>
      <c r="CL7" s="1101"/>
      <c r="CM7" s="1099">
        <v>12</v>
      </c>
      <c r="CN7" s="1100"/>
      <c r="CO7" s="1100"/>
      <c r="CP7" s="1100"/>
      <c r="CQ7" s="1101"/>
      <c r="CR7" s="1099">
        <v>5</v>
      </c>
      <c r="CS7" s="1100"/>
      <c r="CT7" s="1100"/>
      <c r="CU7" s="1100"/>
      <c r="CV7" s="1101"/>
      <c r="CW7" s="1099" t="s">
        <v>485</v>
      </c>
      <c r="CX7" s="1100"/>
      <c r="CY7" s="1100"/>
      <c r="CZ7" s="1100"/>
      <c r="DA7" s="1101"/>
      <c r="DB7" s="1099" t="s">
        <v>485</v>
      </c>
      <c r="DC7" s="1100"/>
      <c r="DD7" s="1100"/>
      <c r="DE7" s="1100"/>
      <c r="DF7" s="1101"/>
      <c r="DG7" s="1099" t="s">
        <v>485</v>
      </c>
      <c r="DH7" s="1100"/>
      <c r="DI7" s="1100"/>
      <c r="DJ7" s="1100"/>
      <c r="DK7" s="1101"/>
      <c r="DL7" s="1099" t="s">
        <v>485</v>
      </c>
      <c r="DM7" s="1100"/>
      <c r="DN7" s="1100"/>
      <c r="DO7" s="1100"/>
      <c r="DP7" s="1101"/>
      <c r="DQ7" s="1099" t="s">
        <v>485</v>
      </c>
      <c r="DR7" s="1100"/>
      <c r="DS7" s="1100"/>
      <c r="DT7" s="1100"/>
      <c r="DU7" s="1101"/>
      <c r="DV7" s="1102" t="s">
        <v>558</v>
      </c>
      <c r="DW7" s="1103"/>
      <c r="DX7" s="1103"/>
      <c r="DY7" s="1103"/>
      <c r="DZ7" s="1104"/>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0">
        <v>15025</v>
      </c>
      <c r="R23" s="1064"/>
      <c r="S23" s="1064"/>
      <c r="T23" s="1064"/>
      <c r="U23" s="1064"/>
      <c r="V23" s="1064">
        <v>14137</v>
      </c>
      <c r="W23" s="1064"/>
      <c r="X23" s="1064"/>
      <c r="Y23" s="1064"/>
      <c r="Z23" s="1064"/>
      <c r="AA23" s="1064">
        <v>888</v>
      </c>
      <c r="AB23" s="1064"/>
      <c r="AC23" s="1064"/>
      <c r="AD23" s="1064"/>
      <c r="AE23" s="1071"/>
      <c r="AF23" s="1072">
        <v>880</v>
      </c>
      <c r="AG23" s="1064"/>
      <c r="AH23" s="1064"/>
      <c r="AI23" s="1064"/>
      <c r="AJ23" s="1073"/>
      <c r="AK23" s="1074"/>
      <c r="AL23" s="1075"/>
      <c r="AM23" s="1075"/>
      <c r="AN23" s="1075"/>
      <c r="AO23" s="1075"/>
      <c r="AP23" s="1064">
        <v>10950</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8" t="s">
        <v>383</v>
      </c>
      <c r="AG26" s="1008"/>
      <c r="AH26" s="1008"/>
      <c r="AI26" s="1008"/>
      <c r="AJ26" s="1059"/>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50" t="s">
        <v>388</v>
      </c>
      <c r="C28" s="1051"/>
      <c r="D28" s="1051"/>
      <c r="E28" s="1051"/>
      <c r="F28" s="1051"/>
      <c r="G28" s="1051"/>
      <c r="H28" s="1051"/>
      <c r="I28" s="1051"/>
      <c r="J28" s="1051"/>
      <c r="K28" s="1051"/>
      <c r="L28" s="1051"/>
      <c r="M28" s="1051"/>
      <c r="N28" s="1051"/>
      <c r="O28" s="1051"/>
      <c r="P28" s="1052"/>
      <c r="Q28" s="1053">
        <v>3602</v>
      </c>
      <c r="R28" s="1054"/>
      <c r="S28" s="1054"/>
      <c r="T28" s="1054"/>
      <c r="U28" s="1054"/>
      <c r="V28" s="1054">
        <v>3230</v>
      </c>
      <c r="W28" s="1054"/>
      <c r="X28" s="1054"/>
      <c r="Y28" s="1054"/>
      <c r="Z28" s="1054"/>
      <c r="AA28" s="1054">
        <v>372</v>
      </c>
      <c r="AB28" s="1054"/>
      <c r="AC28" s="1054"/>
      <c r="AD28" s="1054"/>
      <c r="AE28" s="1055"/>
      <c r="AF28" s="1056">
        <v>372</v>
      </c>
      <c r="AG28" s="1054"/>
      <c r="AH28" s="1054"/>
      <c r="AI28" s="1054"/>
      <c r="AJ28" s="1057"/>
      <c r="AK28" s="1043">
        <v>303</v>
      </c>
      <c r="AL28" s="1044"/>
      <c r="AM28" s="1044"/>
      <c r="AN28" s="1044"/>
      <c r="AO28" s="1045"/>
      <c r="AP28" s="1046" t="s">
        <v>485</v>
      </c>
      <c r="AQ28" s="1046"/>
      <c r="AR28" s="1046"/>
      <c r="AS28" s="1046"/>
      <c r="AT28" s="1046"/>
      <c r="AU28" s="1046" t="s">
        <v>485</v>
      </c>
      <c r="AV28" s="1046"/>
      <c r="AW28" s="1046"/>
      <c r="AX28" s="1046"/>
      <c r="AY28" s="1046"/>
      <c r="AZ28" s="1047" t="s">
        <v>485</v>
      </c>
      <c r="BA28" s="1047"/>
      <c r="BB28" s="1047"/>
      <c r="BC28" s="1047"/>
      <c r="BD28" s="1047"/>
      <c r="BE28" s="1048"/>
      <c r="BF28" s="1048"/>
      <c r="BG28" s="1048"/>
      <c r="BH28" s="1048"/>
      <c r="BI28" s="1049"/>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669</v>
      </c>
      <c r="R29" s="1039"/>
      <c r="S29" s="1039"/>
      <c r="T29" s="1039"/>
      <c r="U29" s="1039"/>
      <c r="V29" s="1039">
        <v>654</v>
      </c>
      <c r="W29" s="1039"/>
      <c r="X29" s="1039"/>
      <c r="Y29" s="1039"/>
      <c r="Z29" s="1039"/>
      <c r="AA29" s="1039">
        <v>15</v>
      </c>
      <c r="AB29" s="1039"/>
      <c r="AC29" s="1039"/>
      <c r="AD29" s="1039"/>
      <c r="AE29" s="1040"/>
      <c r="AF29" s="1035">
        <v>15</v>
      </c>
      <c r="AG29" s="1036"/>
      <c r="AH29" s="1036"/>
      <c r="AI29" s="1036"/>
      <c r="AJ29" s="1037"/>
      <c r="AK29" s="980">
        <v>146</v>
      </c>
      <c r="AL29" s="971"/>
      <c r="AM29" s="971"/>
      <c r="AN29" s="971"/>
      <c r="AO29" s="971"/>
      <c r="AP29" s="971" t="s">
        <v>485</v>
      </c>
      <c r="AQ29" s="971"/>
      <c r="AR29" s="971"/>
      <c r="AS29" s="971"/>
      <c r="AT29" s="971"/>
      <c r="AU29" s="971" t="s">
        <v>485</v>
      </c>
      <c r="AV29" s="971"/>
      <c r="AW29" s="971"/>
      <c r="AX29" s="971"/>
      <c r="AY29" s="971"/>
      <c r="AZ29" s="1041" t="s">
        <v>485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3471</v>
      </c>
      <c r="R30" s="1039"/>
      <c r="S30" s="1039"/>
      <c r="T30" s="1039"/>
      <c r="U30" s="1039"/>
      <c r="V30" s="1039">
        <v>3078</v>
      </c>
      <c r="W30" s="1039"/>
      <c r="X30" s="1039"/>
      <c r="Y30" s="1039"/>
      <c r="Z30" s="1039"/>
      <c r="AA30" s="1039">
        <v>393</v>
      </c>
      <c r="AB30" s="1039"/>
      <c r="AC30" s="1039"/>
      <c r="AD30" s="1039"/>
      <c r="AE30" s="1040"/>
      <c r="AF30" s="1035">
        <v>393</v>
      </c>
      <c r="AG30" s="1036"/>
      <c r="AH30" s="1036"/>
      <c r="AI30" s="1036"/>
      <c r="AJ30" s="1037"/>
      <c r="AK30" s="980">
        <v>475</v>
      </c>
      <c r="AL30" s="971"/>
      <c r="AM30" s="971"/>
      <c r="AN30" s="971"/>
      <c r="AO30" s="971"/>
      <c r="AP30" s="971" t="s">
        <v>485</v>
      </c>
      <c r="AQ30" s="971"/>
      <c r="AR30" s="971"/>
      <c r="AS30" s="971"/>
      <c r="AT30" s="971"/>
      <c r="AU30" s="971" t="s">
        <v>485</v>
      </c>
      <c r="AV30" s="971"/>
      <c r="AW30" s="971"/>
      <c r="AX30" s="971"/>
      <c r="AY30" s="971"/>
      <c r="AZ30" s="1041" t="s">
        <v>485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13</v>
      </c>
      <c r="R31" s="1039"/>
      <c r="S31" s="1039"/>
      <c r="T31" s="1039"/>
      <c r="U31" s="1039"/>
      <c r="V31" s="1039">
        <v>12</v>
      </c>
      <c r="W31" s="1039"/>
      <c r="X31" s="1039"/>
      <c r="Y31" s="1039"/>
      <c r="Z31" s="1039"/>
      <c r="AA31" s="1039">
        <v>1</v>
      </c>
      <c r="AB31" s="1039"/>
      <c r="AC31" s="1039"/>
      <c r="AD31" s="1039"/>
      <c r="AE31" s="1040"/>
      <c r="AF31" s="1035">
        <v>1</v>
      </c>
      <c r="AG31" s="1036"/>
      <c r="AH31" s="1036"/>
      <c r="AI31" s="1036"/>
      <c r="AJ31" s="1037"/>
      <c r="AK31" s="980">
        <v>12</v>
      </c>
      <c r="AL31" s="971"/>
      <c r="AM31" s="971"/>
      <c r="AN31" s="971"/>
      <c r="AO31" s="971"/>
      <c r="AP31" s="971" t="s">
        <v>485</v>
      </c>
      <c r="AQ31" s="971"/>
      <c r="AR31" s="971"/>
      <c r="AS31" s="971"/>
      <c r="AT31" s="971"/>
      <c r="AU31" s="971" t="s">
        <v>485</v>
      </c>
      <c r="AV31" s="971"/>
      <c r="AW31" s="971"/>
      <c r="AX31" s="971"/>
      <c r="AY31" s="971"/>
      <c r="AZ31" s="1041" t="s">
        <v>485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1004</v>
      </c>
      <c r="R32" s="1039"/>
      <c r="S32" s="1039"/>
      <c r="T32" s="1039"/>
      <c r="U32" s="1039"/>
      <c r="V32" s="1039">
        <v>977</v>
      </c>
      <c r="W32" s="1039"/>
      <c r="X32" s="1039"/>
      <c r="Y32" s="1039"/>
      <c r="Z32" s="1039"/>
      <c r="AA32" s="1039">
        <v>27</v>
      </c>
      <c r="AB32" s="1039"/>
      <c r="AC32" s="1039"/>
      <c r="AD32" s="1039"/>
      <c r="AE32" s="1040"/>
      <c r="AF32" s="1035">
        <v>167</v>
      </c>
      <c r="AG32" s="1036"/>
      <c r="AH32" s="1036"/>
      <c r="AI32" s="1036"/>
      <c r="AJ32" s="1037"/>
      <c r="AK32" s="980">
        <v>341</v>
      </c>
      <c r="AL32" s="971"/>
      <c r="AM32" s="971"/>
      <c r="AN32" s="971"/>
      <c r="AO32" s="971"/>
      <c r="AP32" s="971">
        <v>8672</v>
      </c>
      <c r="AQ32" s="971"/>
      <c r="AR32" s="971"/>
      <c r="AS32" s="971"/>
      <c r="AT32" s="971"/>
      <c r="AU32" s="971">
        <v>5273</v>
      </c>
      <c r="AV32" s="971"/>
      <c r="AW32" s="971"/>
      <c r="AX32" s="971"/>
      <c r="AY32" s="971"/>
      <c r="AZ32" s="1041" t="s">
        <v>485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40"/>
      <c r="W33" s="1036"/>
      <c r="X33" s="1036"/>
      <c r="Y33" s="1036"/>
      <c r="Z33" s="1042"/>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948</v>
      </c>
      <c r="AG63" s="959"/>
      <c r="AH63" s="959"/>
      <c r="AI63" s="959"/>
      <c r="AJ63" s="1022"/>
      <c r="AK63" s="1023"/>
      <c r="AL63" s="963"/>
      <c r="AM63" s="963"/>
      <c r="AN63" s="963"/>
      <c r="AO63" s="963"/>
      <c r="AP63" s="959">
        <v>8672</v>
      </c>
      <c r="AQ63" s="959"/>
      <c r="AR63" s="959"/>
      <c r="AS63" s="959"/>
      <c r="AT63" s="959"/>
      <c r="AU63" s="959">
        <v>5273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543</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t="s">
        <v>485</v>
      </c>
      <c r="AQ68" s="982"/>
      <c r="AR68" s="982"/>
      <c r="AS68" s="982"/>
      <c r="AT68" s="982"/>
      <c r="AU68" s="982" t="s">
        <v>485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544</v>
      </c>
      <c r="C69" s="975"/>
      <c r="D69" s="975"/>
      <c r="E69" s="975"/>
      <c r="F69" s="975"/>
      <c r="G69" s="975"/>
      <c r="H69" s="975"/>
      <c r="I69" s="975"/>
      <c r="J69" s="975"/>
      <c r="K69" s="975"/>
      <c r="L69" s="975"/>
      <c r="M69" s="975"/>
      <c r="N69" s="975"/>
      <c r="O69" s="975"/>
      <c r="P69" s="976"/>
      <c r="Q69" s="977">
        <v>276</v>
      </c>
      <c r="R69" s="971"/>
      <c r="S69" s="971"/>
      <c r="T69" s="971"/>
      <c r="U69" s="971"/>
      <c r="V69" s="971">
        <v>223</v>
      </c>
      <c r="W69" s="971"/>
      <c r="X69" s="971"/>
      <c r="Y69" s="971"/>
      <c r="Z69" s="971"/>
      <c r="AA69" s="971">
        <v>53</v>
      </c>
      <c r="AB69" s="971"/>
      <c r="AC69" s="971"/>
      <c r="AD69" s="971"/>
      <c r="AE69" s="971"/>
      <c r="AF69" s="971">
        <v>53</v>
      </c>
      <c r="AG69" s="971"/>
      <c r="AH69" s="971"/>
      <c r="AI69" s="971"/>
      <c r="AJ69" s="971"/>
      <c r="AK69" s="971">
        <v>127</v>
      </c>
      <c r="AL69" s="971"/>
      <c r="AM69" s="971"/>
      <c r="AN69" s="971"/>
      <c r="AO69" s="971"/>
      <c r="AP69" s="971" t="s">
        <v>485</v>
      </c>
      <c r="AQ69" s="971"/>
      <c r="AR69" s="971"/>
      <c r="AS69" s="971"/>
      <c r="AT69" s="971"/>
      <c r="AU69" s="971" t="s">
        <v>485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545</v>
      </c>
      <c r="C70" s="975"/>
      <c r="D70" s="975"/>
      <c r="E70" s="975"/>
      <c r="F70" s="975"/>
      <c r="G70" s="975"/>
      <c r="H70" s="975"/>
      <c r="I70" s="975"/>
      <c r="J70" s="975"/>
      <c r="K70" s="975"/>
      <c r="L70" s="975"/>
      <c r="M70" s="975"/>
      <c r="N70" s="975"/>
      <c r="O70" s="975"/>
      <c r="P70" s="976"/>
      <c r="Q70" s="977">
        <v>187</v>
      </c>
      <c r="R70" s="971"/>
      <c r="S70" s="971"/>
      <c r="T70" s="971"/>
      <c r="U70" s="971"/>
      <c r="V70" s="971">
        <v>176</v>
      </c>
      <c r="W70" s="971"/>
      <c r="X70" s="971"/>
      <c r="Y70" s="971"/>
      <c r="Z70" s="971"/>
      <c r="AA70" s="971">
        <v>11</v>
      </c>
      <c r="AB70" s="971"/>
      <c r="AC70" s="971"/>
      <c r="AD70" s="971"/>
      <c r="AE70" s="971"/>
      <c r="AF70" s="971">
        <v>11</v>
      </c>
      <c r="AG70" s="971"/>
      <c r="AH70" s="971"/>
      <c r="AI70" s="971"/>
      <c r="AJ70" s="971"/>
      <c r="AK70" s="971">
        <v>87</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546</v>
      </c>
      <c r="C71" s="975"/>
      <c r="D71" s="975"/>
      <c r="E71" s="975"/>
      <c r="F71" s="975"/>
      <c r="G71" s="975"/>
      <c r="H71" s="975"/>
      <c r="I71" s="975"/>
      <c r="J71" s="975"/>
      <c r="K71" s="975"/>
      <c r="L71" s="975"/>
      <c r="M71" s="975"/>
      <c r="N71" s="975"/>
      <c r="O71" s="975"/>
      <c r="P71" s="976"/>
      <c r="Q71" s="977">
        <v>978</v>
      </c>
      <c r="R71" s="971"/>
      <c r="S71" s="971"/>
      <c r="T71" s="971"/>
      <c r="U71" s="971"/>
      <c r="V71" s="971">
        <v>960</v>
      </c>
      <c r="W71" s="971"/>
      <c r="X71" s="971"/>
      <c r="Y71" s="971"/>
      <c r="Z71" s="971"/>
      <c r="AA71" s="971">
        <v>18</v>
      </c>
      <c r="AB71" s="971"/>
      <c r="AC71" s="971"/>
      <c r="AD71" s="971"/>
      <c r="AE71" s="971"/>
      <c r="AF71" s="971" t="s">
        <v>485</v>
      </c>
      <c r="AG71" s="971"/>
      <c r="AH71" s="971"/>
      <c r="AI71" s="971"/>
      <c r="AJ71" s="971"/>
      <c r="AK71" s="971">
        <v>22</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15212</v>
      </c>
      <c r="R72" s="971"/>
      <c r="S72" s="971"/>
      <c r="T72" s="971"/>
      <c r="U72" s="971"/>
      <c r="V72" s="971">
        <v>15014</v>
      </c>
      <c r="W72" s="971"/>
      <c r="X72" s="971"/>
      <c r="Y72" s="971"/>
      <c r="Z72" s="971"/>
      <c r="AA72" s="971">
        <v>198</v>
      </c>
      <c r="AB72" s="971"/>
      <c r="AC72" s="971"/>
      <c r="AD72" s="971"/>
      <c r="AE72" s="971"/>
      <c r="AF72" s="971">
        <v>198</v>
      </c>
      <c r="AG72" s="971"/>
      <c r="AH72" s="971"/>
      <c r="AI72" s="971"/>
      <c r="AJ72" s="971"/>
      <c r="AK72" s="971">
        <v>470</v>
      </c>
      <c r="AL72" s="971"/>
      <c r="AM72" s="971"/>
      <c r="AN72" s="971"/>
      <c r="AO72" s="971"/>
      <c r="AP72" s="971">
        <v>4568</v>
      </c>
      <c r="AQ72" s="971"/>
      <c r="AR72" s="971"/>
      <c r="AS72" s="971"/>
      <c r="AT72" s="971"/>
      <c r="AU72" s="971">
        <v>261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3492</v>
      </c>
      <c r="R73" s="971"/>
      <c r="S73" s="971"/>
      <c r="T73" s="971"/>
      <c r="U73" s="971"/>
      <c r="V73" s="971">
        <v>3539</v>
      </c>
      <c r="W73" s="971"/>
      <c r="X73" s="971"/>
      <c r="Y73" s="971"/>
      <c r="Z73" s="971"/>
      <c r="AA73" s="971">
        <v>-47</v>
      </c>
      <c r="AB73" s="971"/>
      <c r="AC73" s="971"/>
      <c r="AD73" s="971"/>
      <c r="AE73" s="971"/>
      <c r="AF73" s="971">
        <v>2589</v>
      </c>
      <c r="AG73" s="971"/>
      <c r="AH73" s="971"/>
      <c r="AI73" s="971"/>
      <c r="AJ73" s="971"/>
      <c r="AK73" s="971">
        <v>283</v>
      </c>
      <c r="AL73" s="971"/>
      <c r="AM73" s="971"/>
      <c r="AN73" s="971"/>
      <c r="AO73" s="971"/>
      <c r="AP73" s="971">
        <v>708</v>
      </c>
      <c r="AQ73" s="971"/>
      <c r="AR73" s="971"/>
      <c r="AS73" s="971"/>
      <c r="AT73" s="971"/>
      <c r="AU73" s="971">
        <v>161</v>
      </c>
      <c r="AV73" s="971"/>
      <c r="AW73" s="971"/>
      <c r="AX73" s="971"/>
      <c r="AY73" s="971"/>
      <c r="AZ73" s="972" t="s">
        <v>393</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1288</v>
      </c>
      <c r="R74" s="971"/>
      <c r="S74" s="971"/>
      <c r="T74" s="971"/>
      <c r="U74" s="971"/>
      <c r="V74" s="971">
        <v>1178</v>
      </c>
      <c r="W74" s="971"/>
      <c r="X74" s="971"/>
      <c r="Y74" s="971"/>
      <c r="Z74" s="971"/>
      <c r="AA74" s="971">
        <v>110</v>
      </c>
      <c r="AB74" s="971"/>
      <c r="AC74" s="971"/>
      <c r="AD74" s="971"/>
      <c r="AE74" s="971"/>
      <c r="AF74" s="971">
        <v>977</v>
      </c>
      <c r="AG74" s="971"/>
      <c r="AH74" s="971"/>
      <c r="AI74" s="971"/>
      <c r="AJ74" s="971"/>
      <c r="AK74" s="971">
        <v>8</v>
      </c>
      <c r="AL74" s="971"/>
      <c r="AM74" s="971"/>
      <c r="AN74" s="971"/>
      <c r="AO74" s="971"/>
      <c r="AP74" s="971">
        <v>890</v>
      </c>
      <c r="AQ74" s="971"/>
      <c r="AR74" s="971"/>
      <c r="AS74" s="971"/>
      <c r="AT74" s="971"/>
      <c r="AU74" s="971" t="s">
        <v>485</v>
      </c>
      <c r="AV74" s="971"/>
      <c r="AW74" s="971"/>
      <c r="AX74" s="971"/>
      <c r="AY74" s="971"/>
      <c r="AZ74" s="972" t="s">
        <v>393</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3847</v>
      </c>
      <c r="AG88" s="959"/>
      <c r="AH88" s="959"/>
      <c r="AI88" s="959"/>
      <c r="AJ88" s="959"/>
      <c r="AK88" s="963"/>
      <c r="AL88" s="963"/>
      <c r="AM88" s="963"/>
      <c r="AN88" s="963"/>
      <c r="AO88" s="963"/>
      <c r="AP88" s="959">
        <v>6166</v>
      </c>
      <c r="AQ88" s="959"/>
      <c r="AR88" s="959"/>
      <c r="AS88" s="959"/>
      <c r="AT88" s="959"/>
      <c r="AU88" s="959">
        <v>422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1513431</v>
      </c>
      <c r="AB110" s="889"/>
      <c r="AC110" s="889"/>
      <c r="AD110" s="889"/>
      <c r="AE110" s="890"/>
      <c r="AF110" s="891">
        <v>1545497</v>
      </c>
      <c r="AG110" s="889"/>
      <c r="AH110" s="889"/>
      <c r="AI110" s="889"/>
      <c r="AJ110" s="890"/>
      <c r="AK110" s="891">
        <v>1529418</v>
      </c>
      <c r="AL110" s="889"/>
      <c r="AM110" s="889"/>
      <c r="AN110" s="889"/>
      <c r="AO110" s="890"/>
      <c r="AP110" s="892">
        <v>21.8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12592955</v>
      </c>
      <c r="BR110" s="842"/>
      <c r="BS110" s="842"/>
      <c r="BT110" s="842"/>
      <c r="BU110" s="842"/>
      <c r="BV110" s="842">
        <v>12030899</v>
      </c>
      <c r="BW110" s="842"/>
      <c r="BX110" s="842"/>
      <c r="BY110" s="842"/>
      <c r="BZ110" s="842"/>
      <c r="CA110" s="842">
        <v>10949533</v>
      </c>
      <c r="CB110" s="842"/>
      <c r="CC110" s="842"/>
      <c r="CD110" s="842"/>
      <c r="CE110" s="842"/>
      <c r="CF110" s="866">
        <v>155.80000000000001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6072333</v>
      </c>
      <c r="BR112" s="817"/>
      <c r="BS112" s="817"/>
      <c r="BT112" s="817"/>
      <c r="BU112" s="817"/>
      <c r="BV112" s="817">
        <v>5672825</v>
      </c>
      <c r="BW112" s="817"/>
      <c r="BX112" s="817"/>
      <c r="BY112" s="817"/>
      <c r="BZ112" s="817"/>
      <c r="CA112" s="817">
        <v>5272841</v>
      </c>
      <c r="CB112" s="817"/>
      <c r="CC112" s="817"/>
      <c r="CD112" s="817"/>
      <c r="CE112" s="817"/>
      <c r="CF112" s="875">
        <v>75</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390899</v>
      </c>
      <c r="AB113" s="919"/>
      <c r="AC113" s="919"/>
      <c r="AD113" s="919"/>
      <c r="AE113" s="920"/>
      <c r="AF113" s="921">
        <v>370566</v>
      </c>
      <c r="AG113" s="919"/>
      <c r="AH113" s="919"/>
      <c r="AI113" s="919"/>
      <c r="AJ113" s="920"/>
      <c r="AK113" s="921">
        <v>267557</v>
      </c>
      <c r="AL113" s="919"/>
      <c r="AM113" s="919"/>
      <c r="AN113" s="919"/>
      <c r="AO113" s="920"/>
      <c r="AP113" s="922">
        <v>3.8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489876</v>
      </c>
      <c r="BR113" s="817"/>
      <c r="BS113" s="817"/>
      <c r="BT113" s="817"/>
      <c r="BU113" s="817"/>
      <c r="BV113" s="817">
        <v>469014</v>
      </c>
      <c r="BW113" s="817"/>
      <c r="BX113" s="817"/>
      <c r="BY113" s="817"/>
      <c r="BZ113" s="817"/>
      <c r="CA113" s="817">
        <v>421666</v>
      </c>
      <c r="CB113" s="817"/>
      <c r="CC113" s="817"/>
      <c r="CD113" s="817"/>
      <c r="CE113" s="817"/>
      <c r="CF113" s="875">
        <v>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129603</v>
      </c>
      <c r="AB114" s="780"/>
      <c r="AC114" s="780"/>
      <c r="AD114" s="780"/>
      <c r="AE114" s="781"/>
      <c r="AF114" s="782">
        <v>71706</v>
      </c>
      <c r="AG114" s="780"/>
      <c r="AH114" s="780"/>
      <c r="AI114" s="780"/>
      <c r="AJ114" s="781"/>
      <c r="AK114" s="782">
        <v>82648</v>
      </c>
      <c r="AL114" s="780"/>
      <c r="AM114" s="780"/>
      <c r="AN114" s="780"/>
      <c r="AO114" s="781"/>
      <c r="AP114" s="824">
        <v>1.2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1701537</v>
      </c>
      <c r="BR114" s="817"/>
      <c r="BS114" s="817"/>
      <c r="BT114" s="817"/>
      <c r="BU114" s="817"/>
      <c r="BV114" s="817">
        <v>1590714</v>
      </c>
      <c r="BW114" s="817"/>
      <c r="BX114" s="817"/>
      <c r="BY114" s="817"/>
      <c r="BZ114" s="817"/>
      <c r="CA114" s="817">
        <v>1586506</v>
      </c>
      <c r="CB114" s="817"/>
      <c r="CC114" s="817"/>
      <c r="CD114" s="817"/>
      <c r="CE114" s="817"/>
      <c r="CF114" s="875">
        <v>22.6</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2033933</v>
      </c>
      <c r="AB117" s="903"/>
      <c r="AC117" s="903"/>
      <c r="AD117" s="903"/>
      <c r="AE117" s="904"/>
      <c r="AF117" s="905">
        <v>1987769</v>
      </c>
      <c r="AG117" s="903"/>
      <c r="AH117" s="903"/>
      <c r="AI117" s="903"/>
      <c r="AJ117" s="904"/>
      <c r="AK117" s="905">
        <v>1879623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20856701</v>
      </c>
      <c r="BR119" s="845"/>
      <c r="BS119" s="845"/>
      <c r="BT119" s="845"/>
      <c r="BU119" s="845"/>
      <c r="BV119" s="845">
        <v>19763452</v>
      </c>
      <c r="BW119" s="845"/>
      <c r="BX119" s="845"/>
      <c r="BY119" s="845"/>
      <c r="BZ119" s="845"/>
      <c r="CA119" s="845">
        <v>18230546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3541395</v>
      </c>
      <c r="BR120" s="842"/>
      <c r="BS120" s="842"/>
      <c r="BT120" s="842"/>
      <c r="BU120" s="842"/>
      <c r="BV120" s="842">
        <v>3671277</v>
      </c>
      <c r="BW120" s="842"/>
      <c r="BX120" s="842"/>
      <c r="BY120" s="842"/>
      <c r="BZ120" s="842"/>
      <c r="CA120" s="842">
        <v>3424286</v>
      </c>
      <c r="CB120" s="842"/>
      <c r="CC120" s="842"/>
      <c r="CD120" s="842"/>
      <c r="CE120" s="842"/>
      <c r="CF120" s="866">
        <v>48.7</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6072333</v>
      </c>
      <c r="DH120" s="842"/>
      <c r="DI120" s="842"/>
      <c r="DJ120" s="842"/>
      <c r="DK120" s="842"/>
      <c r="DL120" s="842">
        <v>5672825</v>
      </c>
      <c r="DM120" s="842"/>
      <c r="DN120" s="842"/>
      <c r="DO120" s="842"/>
      <c r="DP120" s="842"/>
      <c r="DQ120" s="842">
        <v>5272841</v>
      </c>
      <c r="DR120" s="842"/>
      <c r="DS120" s="842"/>
      <c r="DT120" s="842"/>
      <c r="DU120" s="842"/>
      <c r="DV120" s="843">
        <v>75</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1883813</v>
      </c>
      <c r="BR121" s="817"/>
      <c r="BS121" s="817"/>
      <c r="BT121" s="817"/>
      <c r="BU121" s="817"/>
      <c r="BV121" s="817">
        <v>1855571</v>
      </c>
      <c r="BW121" s="817"/>
      <c r="BX121" s="817"/>
      <c r="BY121" s="817"/>
      <c r="BZ121" s="817"/>
      <c r="CA121" s="817">
        <v>2035009</v>
      </c>
      <c r="CB121" s="817"/>
      <c r="CC121" s="817"/>
      <c r="CD121" s="817"/>
      <c r="CE121" s="817"/>
      <c r="CF121" s="875">
        <v>28.9</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12946061</v>
      </c>
      <c r="BR122" s="845"/>
      <c r="BS122" s="845"/>
      <c r="BT122" s="845"/>
      <c r="BU122" s="845"/>
      <c r="BV122" s="845">
        <v>12362479</v>
      </c>
      <c r="BW122" s="845"/>
      <c r="BX122" s="845"/>
      <c r="BY122" s="845"/>
      <c r="BZ122" s="845"/>
      <c r="CA122" s="845">
        <v>11801586</v>
      </c>
      <c r="CB122" s="845"/>
      <c r="CC122" s="845"/>
      <c r="CD122" s="845"/>
      <c r="CE122" s="845"/>
      <c r="CF122" s="846">
        <v>167.9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18371269</v>
      </c>
      <c r="BR123" s="833"/>
      <c r="BS123" s="833"/>
      <c r="BT123" s="833"/>
      <c r="BU123" s="833"/>
      <c r="BV123" s="833">
        <v>17889327</v>
      </c>
      <c r="BW123" s="833"/>
      <c r="BX123" s="833"/>
      <c r="BY123" s="833"/>
      <c r="BZ123" s="833"/>
      <c r="CA123" s="833">
        <v>17260881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37.9</v>
      </c>
      <c r="BR124" s="831"/>
      <c r="BS124" s="831"/>
      <c r="BT124" s="831"/>
      <c r="BU124" s="831"/>
      <c r="BV124" s="831">
        <v>27.7</v>
      </c>
      <c r="BW124" s="831"/>
      <c r="BX124" s="831"/>
      <c r="BY124" s="831"/>
      <c r="BZ124" s="831"/>
      <c r="CA124" s="831">
        <v>13.7</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123092</v>
      </c>
      <c r="AB128" s="801"/>
      <c r="AC128" s="801"/>
      <c r="AD128" s="801"/>
      <c r="AE128" s="802"/>
      <c r="AF128" s="803">
        <v>123887</v>
      </c>
      <c r="AG128" s="801"/>
      <c r="AH128" s="801"/>
      <c r="AI128" s="801"/>
      <c r="AJ128" s="802"/>
      <c r="AK128" s="803">
        <v>159711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7640324</v>
      </c>
      <c r="AB129" s="780"/>
      <c r="AC129" s="780"/>
      <c r="AD129" s="780"/>
      <c r="AE129" s="781"/>
      <c r="AF129" s="782">
        <v>7813093</v>
      </c>
      <c r="AG129" s="780"/>
      <c r="AH129" s="780"/>
      <c r="AI129" s="780"/>
      <c r="AJ129" s="781"/>
      <c r="AK129" s="782">
        <v>7985014</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1085547</v>
      </c>
      <c r="AB130" s="780"/>
      <c r="AC130" s="780"/>
      <c r="AD130" s="780"/>
      <c r="AE130" s="781"/>
      <c r="AF130" s="782">
        <v>1057956</v>
      </c>
      <c r="AG130" s="780"/>
      <c r="AH130" s="780"/>
      <c r="AI130" s="780"/>
      <c r="AJ130" s="781"/>
      <c r="AK130" s="782">
        <v>955159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6554777</v>
      </c>
      <c r="AB131" s="764"/>
      <c r="AC131" s="764"/>
      <c r="AD131" s="764"/>
      <c r="AE131" s="765"/>
      <c r="AF131" s="766">
        <v>6755137</v>
      </c>
      <c r="AG131" s="764"/>
      <c r="AH131" s="764"/>
      <c r="AI131" s="764"/>
      <c r="AJ131" s="765"/>
      <c r="AK131" s="766">
        <v>7029855</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13.7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12.590725819999999</v>
      </c>
      <c r="AB132" s="745"/>
      <c r="AC132" s="745"/>
      <c r="AD132" s="745"/>
      <c r="AE132" s="746"/>
      <c r="AF132" s="747">
        <v>11.930564840000001</v>
      </c>
      <c r="AG132" s="745"/>
      <c r="AH132" s="745"/>
      <c r="AI132" s="745"/>
      <c r="AJ132" s="746"/>
      <c r="AK132" s="747">
        <v>10.878645430000001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11.6</v>
      </c>
      <c r="AB133" s="724"/>
      <c r="AC133" s="724"/>
      <c r="AD133" s="724"/>
      <c r="AE133" s="725"/>
      <c r="AF133" s="723">
        <v>12</v>
      </c>
      <c r="AG133" s="724"/>
      <c r="AH133" s="724"/>
      <c r="AI133" s="724"/>
      <c r="AJ133" s="725"/>
      <c r="AK133" s="723">
        <v>11.7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nP+VcosO1YnsW8qIi0WzaBhta9nHMBRcfwUi1RgBEzQayKYQ5mqXFt9wy3NI8Euaqkwi7KNtxs+pQlr4wjRg==" saltValue="pc/cmszyAGKetrZXJDyo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80" zoomScaleNormal="85" zoomScaleSheetLayoutView="80" workbookViewId="0">
      <selection activeCell="DM30" sqref="DM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XtsML+JsP0C3fBqs733mm8RmB4zR7DZ/YvO/k44weZSQ9mG75N9gUKSOkjLHB+1Pytt4cnK64ISUepemrN1mw==" saltValue="cvNgnyA5a8JCleKNcXcdJ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7"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trOacqg9w9QcFZjz8CcNmRnJQNtWRPwn12tOfSoAtkGArAG6mu+HwW2voGhG1uhG1NZhGd4FXDGkYgPqsfEmg==" saltValue="nmXR7LE4YakOiWj1L00F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482</v>
      </c>
      <c r="AL9" s="1134"/>
      <c r="AM9" s="1134"/>
      <c r="AN9" s="1135"/>
      <c r="AO9" s="269">
        <v>2372490</v>
      </c>
      <c r="AP9" s="269">
        <v>75608</v>
      </c>
      <c r="AQ9" s="270">
        <v>72090</v>
      </c>
      <c r="AR9" s="271">
        <v>4.9000000000000004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483</v>
      </c>
      <c r="AL10" s="1134"/>
      <c r="AM10" s="1134"/>
      <c r="AN10" s="1135"/>
      <c r="AO10" s="272">
        <v>363856</v>
      </c>
      <c r="AP10" s="272">
        <v>11596</v>
      </c>
      <c r="AQ10" s="273">
        <v>9072</v>
      </c>
      <c r="AR10" s="274">
        <v>27.8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484</v>
      </c>
      <c r="AL11" s="1134"/>
      <c r="AM11" s="1134"/>
      <c r="AN11" s="1135"/>
      <c r="AO11" s="272" t="s">
        <v>485</v>
      </c>
      <c r="AP11" s="272" t="s">
        <v>485</v>
      </c>
      <c r="AQ11" s="273">
        <v>383</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486</v>
      </c>
      <c r="AL12" s="1134"/>
      <c r="AM12" s="1134"/>
      <c r="AN12" s="1135"/>
      <c r="AO12" s="272" t="s">
        <v>485</v>
      </c>
      <c r="AP12" s="272" t="s">
        <v>485</v>
      </c>
      <c r="AQ12" s="273">
        <v>26</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487</v>
      </c>
      <c r="AL13" s="1134"/>
      <c r="AM13" s="1134"/>
      <c r="AN13" s="1135"/>
      <c r="AO13" s="272">
        <v>134800</v>
      </c>
      <c r="AP13" s="272">
        <v>4296</v>
      </c>
      <c r="AQ13" s="273">
        <v>2732</v>
      </c>
      <c r="AR13" s="274">
        <v>57.2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488</v>
      </c>
      <c r="AL14" s="1134"/>
      <c r="AM14" s="1134"/>
      <c r="AN14" s="1135"/>
      <c r="AO14" s="272">
        <v>26740</v>
      </c>
      <c r="AP14" s="272">
        <v>852</v>
      </c>
      <c r="AQ14" s="273">
        <v>1315</v>
      </c>
      <c r="AR14" s="274">
        <v>-35.200000000000003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489</v>
      </c>
      <c r="AL15" s="1137"/>
      <c r="AM15" s="1137"/>
      <c r="AN15" s="1138"/>
      <c r="AO15" s="272">
        <v>-174061</v>
      </c>
      <c r="AP15" s="272">
        <v>-5547</v>
      </c>
      <c r="AQ15" s="273">
        <v>-4107</v>
      </c>
      <c r="AR15" s="274">
        <v>35.1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2723825</v>
      </c>
      <c r="AP16" s="272">
        <v>86804</v>
      </c>
      <c r="AQ16" s="273">
        <v>81511</v>
      </c>
      <c r="AR16" s="274">
        <v>6.5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494</v>
      </c>
      <c r="AL21" s="1140"/>
      <c r="AM21" s="1140"/>
      <c r="AN21" s="1141"/>
      <c r="AO21" s="285">
        <v>6.95</v>
      </c>
      <c r="AP21" s="286">
        <v>6.74</v>
      </c>
      <c r="AQ21" s="287">
        <v>0.21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495</v>
      </c>
      <c r="AL22" s="1140"/>
      <c r="AM22" s="1140"/>
      <c r="AN22" s="1141"/>
      <c r="AO22" s="290">
        <v>95.5</v>
      </c>
      <c r="AP22" s="291">
        <v>97</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496</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499</v>
      </c>
      <c r="AL32" s="1124"/>
      <c r="AM32" s="1124"/>
      <c r="AN32" s="1125"/>
      <c r="AO32" s="300">
        <v>1529418</v>
      </c>
      <c r="AP32" s="300">
        <v>48740</v>
      </c>
      <c r="AQ32" s="301">
        <v>33695</v>
      </c>
      <c r="AR32" s="302">
        <v>44.7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500</v>
      </c>
      <c r="AL33" s="1124"/>
      <c r="AM33" s="1124"/>
      <c r="AN33" s="1125"/>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501</v>
      </c>
      <c r="AL34" s="1124"/>
      <c r="AM34" s="1124"/>
      <c r="AN34" s="1125"/>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502</v>
      </c>
      <c r="AL35" s="1124"/>
      <c r="AM35" s="1124"/>
      <c r="AN35" s="1125"/>
      <c r="AO35" s="300">
        <v>267557</v>
      </c>
      <c r="AP35" s="300">
        <v>8527</v>
      </c>
      <c r="AQ35" s="301">
        <v>8394</v>
      </c>
      <c r="AR35" s="302">
        <v>1.6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503</v>
      </c>
      <c r="AL36" s="1124"/>
      <c r="AM36" s="1124"/>
      <c r="AN36" s="1125"/>
      <c r="AO36" s="300">
        <v>82648</v>
      </c>
      <c r="AP36" s="300">
        <v>2634</v>
      </c>
      <c r="AQ36" s="301">
        <v>1998</v>
      </c>
      <c r="AR36" s="302">
        <v>31.8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504</v>
      </c>
      <c r="AL37" s="1124"/>
      <c r="AM37" s="1124"/>
      <c r="AN37" s="1125"/>
      <c r="AO37" s="300" t="s">
        <v>485</v>
      </c>
      <c r="AP37" s="300" t="s">
        <v>485</v>
      </c>
      <c r="AQ37" s="301">
        <v>1021</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505</v>
      </c>
      <c r="AL38" s="1127"/>
      <c r="AM38" s="1127"/>
      <c r="AN38" s="1128"/>
      <c r="AO38" s="303" t="s">
        <v>485</v>
      </c>
      <c r="AP38" s="303" t="s">
        <v>485</v>
      </c>
      <c r="AQ38" s="304">
        <v>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506</v>
      </c>
      <c r="AL39" s="1127"/>
      <c r="AM39" s="1127"/>
      <c r="AN39" s="1128"/>
      <c r="AO39" s="300">
        <v>-159711</v>
      </c>
      <c r="AP39" s="300">
        <v>-5090</v>
      </c>
      <c r="AQ39" s="301">
        <v>-3210</v>
      </c>
      <c r="AR39" s="302">
        <v>58.6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507</v>
      </c>
      <c r="AL40" s="1124"/>
      <c r="AM40" s="1124"/>
      <c r="AN40" s="1125"/>
      <c r="AO40" s="300">
        <v>-955159</v>
      </c>
      <c r="AP40" s="300">
        <v>-30439</v>
      </c>
      <c r="AQ40" s="301">
        <v>-26336</v>
      </c>
      <c r="AR40" s="302">
        <v>15.6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764753</v>
      </c>
      <c r="AP41" s="300">
        <v>24371</v>
      </c>
      <c r="AQ41" s="301">
        <v>15565</v>
      </c>
      <c r="AR41" s="302">
        <v>56.6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477</v>
      </c>
      <c r="AN49" s="1118" t="s">
        <v>510</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1769343</v>
      </c>
      <c r="AN51" s="322">
        <v>55680</v>
      </c>
      <c r="AO51" s="323">
        <v>-7</v>
      </c>
      <c r="AP51" s="324">
        <v>52068</v>
      </c>
      <c r="AQ51" s="325">
        <v>1.6</v>
      </c>
      <c r="AR51" s="326">
        <v>-8.6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459271</v>
      </c>
      <c r="AN52" s="330">
        <v>14453</v>
      </c>
      <c r="AO52" s="331">
        <v>-54.1</v>
      </c>
      <c r="AP52" s="332">
        <v>26936</v>
      </c>
      <c r="AQ52" s="333">
        <v>3.4</v>
      </c>
      <c r="AR52" s="334">
        <v>-57.5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1725341</v>
      </c>
      <c r="AN53" s="322">
        <v>54306</v>
      </c>
      <c r="AO53" s="323">
        <v>-2.5</v>
      </c>
      <c r="AP53" s="324">
        <v>47161</v>
      </c>
      <c r="AQ53" s="325">
        <v>-9.4</v>
      </c>
      <c r="AR53" s="326">
        <v>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745952</v>
      </c>
      <c r="AN54" s="330">
        <v>23479</v>
      </c>
      <c r="AO54" s="331">
        <v>62.5</v>
      </c>
      <c r="AP54" s="332">
        <v>24595</v>
      </c>
      <c r="AQ54" s="333">
        <v>-8.6999999999999993</v>
      </c>
      <c r="AR54" s="334">
        <v>71.2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1481049</v>
      </c>
      <c r="AN55" s="322">
        <v>46728</v>
      </c>
      <c r="AO55" s="323">
        <v>-14</v>
      </c>
      <c r="AP55" s="324">
        <v>43423</v>
      </c>
      <c r="AQ55" s="325">
        <v>-7.9</v>
      </c>
      <c r="AR55" s="326">
        <v>-6.1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435902</v>
      </c>
      <c r="AN56" s="330">
        <v>13753</v>
      </c>
      <c r="AO56" s="331">
        <v>-41.4</v>
      </c>
      <c r="AP56" s="332">
        <v>22207</v>
      </c>
      <c r="AQ56" s="333">
        <v>-9.6999999999999993</v>
      </c>
      <c r="AR56" s="334">
        <v>-31.7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1984474</v>
      </c>
      <c r="AN57" s="322">
        <v>62859</v>
      </c>
      <c r="AO57" s="323">
        <v>34.5</v>
      </c>
      <c r="AP57" s="324">
        <v>45265</v>
      </c>
      <c r="AQ57" s="325">
        <v>4.2</v>
      </c>
      <c r="AR57" s="326">
        <v>30.3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609287</v>
      </c>
      <c r="AN58" s="330">
        <v>19300</v>
      </c>
      <c r="AO58" s="331">
        <v>40.299999999999997</v>
      </c>
      <c r="AP58" s="332">
        <v>22600</v>
      </c>
      <c r="AQ58" s="333">
        <v>1.8</v>
      </c>
      <c r="AR58" s="334">
        <v>38.5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949871</v>
      </c>
      <c r="AN59" s="322">
        <v>30271</v>
      </c>
      <c r="AO59" s="323">
        <v>-51.8</v>
      </c>
      <c r="AP59" s="324">
        <v>54621</v>
      </c>
      <c r="AQ59" s="325">
        <v>20.7</v>
      </c>
      <c r="AR59" s="326">
        <v>-72.5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464146</v>
      </c>
      <c r="AN60" s="330">
        <v>14792</v>
      </c>
      <c r="AO60" s="331">
        <v>-23.4</v>
      </c>
      <c r="AP60" s="332">
        <v>30892</v>
      </c>
      <c r="AQ60" s="333">
        <v>36.700000000000003</v>
      </c>
      <c r="AR60" s="334">
        <v>-60.1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1582016</v>
      </c>
      <c r="AN61" s="337">
        <v>49969</v>
      </c>
      <c r="AO61" s="338">
        <v>-8.1999999999999993</v>
      </c>
      <c r="AP61" s="339">
        <v>48508</v>
      </c>
      <c r="AQ61" s="340">
        <v>1.8</v>
      </c>
      <c r="AR61" s="326">
        <v>-10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542912</v>
      </c>
      <c r="AN62" s="330">
        <v>17155</v>
      </c>
      <c r="AO62" s="331">
        <v>-3.2</v>
      </c>
      <c r="AP62" s="332">
        <v>25446</v>
      </c>
      <c r="AQ62" s="333">
        <v>4.7</v>
      </c>
      <c r="AR62" s="334">
        <v>-7.9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l5/xhaXGT6DnE12ZwQlbuOGE0U3l+xDaNGESqmS2BMafMVletxA1SKKSsr1gnn/mLW1qQp2HJO0TDn4WxgdiA==" saltValue="4lHybBE7DwXgIJOs8/02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election activeCell="AG24" sqref="AG2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hVfX/CPAZWHc7pXlW/o2+befW/eBvz83RUkwFFFJDt/wpuZLV6vPYwnWots2f5eF1LZUv8TphLv78LTel+ZOnA==" saltValue="2scczcecLIYlqjCCPznu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5rrBSfFBg2Z5wKzTL15R38w8JepQLSW3KBiIR3dLU+bsKgq0eGAVJ/wfvYsXyiSwSJGlyNtc8cAkwcaN+CoV8g==" saltValue="2EIS7souIk8nQnZq19MG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2" t="s">
        <v>3</v>
      </c>
      <c r="D47" s="1142"/>
      <c r="E47" s="1143"/>
      <c r="F47" s="11">
        <v>25.89</v>
      </c>
      <c r="G47" s="12">
        <v>24.23</v>
      </c>
      <c r="H47" s="12">
        <v>24.94</v>
      </c>
      <c r="I47" s="12">
        <v>24.39</v>
      </c>
      <c r="J47" s="13">
        <v>23.9</v>
      </c>
    </row>
    <row r="48" spans="2:10" ht="57.75" customHeight="1" x14ac:dyDescent="0.15">
      <c r="B48" s="14"/>
      <c r="C48" s="1144" t="s">
        <v>4</v>
      </c>
      <c r="D48" s="1144"/>
      <c r="E48" s="1145"/>
      <c r="F48" s="15">
        <v>6.79</v>
      </c>
      <c r="G48" s="16">
        <v>10.15</v>
      </c>
      <c r="H48" s="16">
        <v>11.93</v>
      </c>
      <c r="I48" s="16">
        <v>8.5399999999999991</v>
      </c>
      <c r="J48" s="17">
        <v>11.02</v>
      </c>
    </row>
    <row r="49" spans="2:10" ht="57.75" customHeight="1" thickBot="1" x14ac:dyDescent="0.2">
      <c r="B49" s="18"/>
      <c r="C49" s="1146" t="s">
        <v>5</v>
      </c>
      <c r="D49" s="1146"/>
      <c r="E49" s="1147"/>
      <c r="F49" s="19">
        <v>1.27</v>
      </c>
      <c r="G49" s="20">
        <v>3.8</v>
      </c>
      <c r="H49" s="20">
        <v>1.5</v>
      </c>
      <c r="I49" s="20" t="s">
        <v>529</v>
      </c>
      <c r="J49" s="21">
        <v>5.85</v>
      </c>
    </row>
    <row r="50" spans="2:10" x14ac:dyDescent="0.15"/>
  </sheetData>
  <sheetProtection algorithmName="SHA-512" hashValue="e/3zVBJES8mNL43owu2BNpwp0WSMBj6qBdAmMf54KLBmrsVkGNxb89t2VlR8mb6+87BZ7e+8TG8sLDuNow9juA==" saltValue="7chgte8GA8kZcMioFXLI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LG-1064</cp:lastModifiedBy>
  <cp:lastPrinted>2026-03-19T00:49:32Z</cp:lastPrinted>
  <dcterms:created xsi:type="dcterms:W3CDTF">2026-02-26T10:00:16Z</dcterms:created>
  <dcterms:modified xsi:type="dcterms:W3CDTF">2026-03-19T00:53:52Z</dcterms:modified>
  <cp:category/>
</cp:coreProperties>
</file>